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Лагерь\ЛЕТО 2025\"/>
    </mc:Choice>
  </mc:AlternateContent>
  <xr:revisionPtr revIDLastSave="0" documentId="13_ncr:1_{021AD4FB-E906-4D61-9070-B5680AE3EF98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6" i="1" l="1"/>
  <c r="J377" i="1" l="1"/>
  <c r="I377" i="1"/>
  <c r="H377" i="1"/>
  <c r="G377" i="1"/>
  <c r="F377" i="1"/>
  <c r="J376" i="1"/>
  <c r="G376" i="1"/>
  <c r="L375" i="1"/>
  <c r="J375" i="1"/>
  <c r="I375" i="1"/>
  <c r="H375" i="1"/>
  <c r="G375" i="1"/>
  <c r="F375" i="1"/>
  <c r="L368" i="1"/>
  <c r="J368" i="1"/>
  <c r="I368" i="1"/>
  <c r="H368" i="1"/>
  <c r="G368" i="1"/>
  <c r="F368" i="1"/>
  <c r="L359" i="1"/>
  <c r="J359" i="1"/>
  <c r="I359" i="1"/>
  <c r="I376" i="1" s="1"/>
  <c r="H359" i="1"/>
  <c r="H376" i="1" s="1"/>
  <c r="G359" i="1"/>
  <c r="F359" i="1"/>
  <c r="F376" i="1" s="1"/>
  <c r="F354" i="1"/>
  <c r="L353" i="1"/>
  <c r="J353" i="1"/>
  <c r="I353" i="1"/>
  <c r="H353" i="1"/>
  <c r="G353" i="1"/>
  <c r="F353" i="1"/>
  <c r="L348" i="1"/>
  <c r="J348" i="1"/>
  <c r="I348" i="1"/>
  <c r="H348" i="1"/>
  <c r="G348" i="1"/>
  <c r="G354" i="1" s="1"/>
  <c r="F348" i="1"/>
  <c r="L340" i="1"/>
  <c r="J340" i="1"/>
  <c r="I340" i="1"/>
  <c r="I354" i="1" s="1"/>
  <c r="H340" i="1"/>
  <c r="H354" i="1" s="1"/>
  <c r="G340" i="1"/>
  <c r="F340" i="1"/>
  <c r="L333" i="1"/>
  <c r="J333" i="1"/>
  <c r="I333" i="1"/>
  <c r="H333" i="1"/>
  <c r="G333" i="1"/>
  <c r="F333" i="1"/>
  <c r="L328" i="1"/>
  <c r="J328" i="1"/>
  <c r="I328" i="1"/>
  <c r="H328" i="1"/>
  <c r="G328" i="1"/>
  <c r="F328" i="1"/>
  <c r="L321" i="1"/>
  <c r="J321" i="1"/>
  <c r="I321" i="1"/>
  <c r="H321" i="1"/>
  <c r="G321" i="1"/>
  <c r="F321" i="1"/>
  <c r="L314" i="1"/>
  <c r="J314" i="1"/>
  <c r="I314" i="1"/>
  <c r="H314" i="1"/>
  <c r="G314" i="1"/>
  <c r="F314" i="1"/>
  <c r="L306" i="1"/>
  <c r="J306" i="1"/>
  <c r="I306" i="1"/>
  <c r="H306" i="1"/>
  <c r="G306" i="1"/>
  <c r="F306" i="1"/>
  <c r="L299" i="1"/>
  <c r="J299" i="1"/>
  <c r="I299" i="1"/>
  <c r="H299" i="1"/>
  <c r="G299" i="1"/>
  <c r="F299" i="1"/>
  <c r="L292" i="1"/>
  <c r="J292" i="1"/>
  <c r="I292" i="1"/>
  <c r="H292" i="1"/>
  <c r="G292" i="1"/>
  <c r="F292" i="1"/>
  <c r="L285" i="1"/>
  <c r="J285" i="1"/>
  <c r="I285" i="1"/>
  <c r="H285" i="1"/>
  <c r="G285" i="1"/>
  <c r="F285" i="1"/>
  <c r="J354" i="1" l="1"/>
  <c r="H334" i="1"/>
  <c r="G315" i="1"/>
  <c r="G334" i="1"/>
  <c r="I334" i="1"/>
  <c r="F315" i="1"/>
  <c r="J334" i="1"/>
  <c r="H315" i="1"/>
  <c r="I315" i="1"/>
  <c r="J315" i="1"/>
  <c r="F334" i="1"/>
  <c r="L277" i="1"/>
  <c r="J277" i="1"/>
  <c r="J293" i="1" s="1"/>
  <c r="I277" i="1"/>
  <c r="I293" i="1" s="1"/>
  <c r="H277" i="1"/>
  <c r="H293" i="1" s="1"/>
  <c r="G277" i="1"/>
  <c r="G293" i="1" s="1"/>
  <c r="F277" i="1"/>
  <c r="F293" i="1" s="1"/>
  <c r="L271" i="1"/>
  <c r="J271" i="1"/>
  <c r="I271" i="1"/>
  <c r="H271" i="1"/>
  <c r="G271" i="1"/>
  <c r="F271" i="1"/>
  <c r="L265" i="1"/>
  <c r="J265" i="1"/>
  <c r="I265" i="1"/>
  <c r="H265" i="1"/>
  <c r="G265" i="1"/>
  <c r="F265" i="1"/>
  <c r="L257" i="1"/>
  <c r="J257" i="1"/>
  <c r="I257" i="1"/>
  <c r="H257" i="1"/>
  <c r="G257" i="1"/>
  <c r="F257" i="1"/>
  <c r="L250" i="1"/>
  <c r="J250" i="1"/>
  <c r="I250" i="1"/>
  <c r="H250" i="1"/>
  <c r="G250" i="1"/>
  <c r="F250" i="1"/>
  <c r="L244" i="1"/>
  <c r="J244" i="1"/>
  <c r="I244" i="1"/>
  <c r="H244" i="1"/>
  <c r="G244" i="1"/>
  <c r="F244" i="1"/>
  <c r="L235" i="1"/>
  <c r="J235" i="1"/>
  <c r="I235" i="1"/>
  <c r="H235" i="1"/>
  <c r="G235" i="1"/>
  <c r="F235" i="1"/>
  <c r="L226" i="1"/>
  <c r="J226" i="1"/>
  <c r="I226" i="1"/>
  <c r="H226" i="1"/>
  <c r="G226" i="1"/>
  <c r="F226" i="1"/>
  <c r="L221" i="1"/>
  <c r="J221" i="1"/>
  <c r="I221" i="1"/>
  <c r="H221" i="1"/>
  <c r="G221" i="1"/>
  <c r="F221" i="1"/>
  <c r="L213" i="1"/>
  <c r="J213" i="1"/>
  <c r="I213" i="1"/>
  <c r="H213" i="1"/>
  <c r="G213" i="1"/>
  <c r="F213" i="1"/>
  <c r="L205" i="1"/>
  <c r="J205" i="1"/>
  <c r="I205" i="1"/>
  <c r="H205" i="1"/>
  <c r="G205" i="1"/>
  <c r="F205" i="1"/>
  <c r="L199" i="1"/>
  <c r="J199" i="1"/>
  <c r="I199" i="1"/>
  <c r="H199" i="1"/>
  <c r="G199" i="1"/>
  <c r="F199" i="1"/>
  <c r="L192" i="1"/>
  <c r="J192" i="1"/>
  <c r="I192" i="1"/>
  <c r="H192" i="1"/>
  <c r="G192" i="1"/>
  <c r="F192" i="1"/>
  <c r="L185" i="1"/>
  <c r="J185" i="1"/>
  <c r="I185" i="1"/>
  <c r="H185" i="1"/>
  <c r="G185" i="1"/>
  <c r="F185" i="1"/>
  <c r="L178" i="1"/>
  <c r="J178" i="1"/>
  <c r="I178" i="1"/>
  <c r="H178" i="1"/>
  <c r="G178" i="1"/>
  <c r="F178" i="1"/>
  <c r="L170" i="1"/>
  <c r="J170" i="1"/>
  <c r="I170" i="1"/>
  <c r="H170" i="1"/>
  <c r="G170" i="1"/>
  <c r="F170" i="1"/>
  <c r="L163" i="1"/>
  <c r="J163" i="1"/>
  <c r="I163" i="1"/>
  <c r="H163" i="1"/>
  <c r="G163" i="1"/>
  <c r="F163" i="1"/>
  <c r="L158" i="1"/>
  <c r="J158" i="1"/>
  <c r="I158" i="1"/>
  <c r="H158" i="1"/>
  <c r="G158" i="1"/>
  <c r="F158" i="1"/>
  <c r="L149" i="1"/>
  <c r="J149" i="1"/>
  <c r="I149" i="1"/>
  <c r="H149" i="1"/>
  <c r="G149" i="1"/>
  <c r="F149" i="1"/>
  <c r="G272" i="1" l="1"/>
  <c r="I272" i="1"/>
  <c r="H272" i="1"/>
  <c r="G251" i="1"/>
  <c r="F227" i="1"/>
  <c r="H186" i="1"/>
  <c r="F206" i="1"/>
  <c r="H227" i="1"/>
  <c r="F251" i="1"/>
  <c r="G227" i="1"/>
  <c r="J206" i="1"/>
  <c r="J272" i="1"/>
  <c r="I227" i="1"/>
  <c r="J227" i="1"/>
  <c r="I206" i="1"/>
  <c r="J186" i="1"/>
  <c r="F272" i="1"/>
  <c r="J251" i="1"/>
  <c r="I186" i="1"/>
  <c r="G206" i="1"/>
  <c r="H206" i="1"/>
  <c r="H251" i="1"/>
  <c r="G186" i="1"/>
  <c r="I251" i="1"/>
  <c r="F186" i="1"/>
  <c r="L126" i="1"/>
  <c r="L131" i="1" s="1"/>
  <c r="G141" i="1"/>
  <c r="H141" i="1"/>
  <c r="I141" i="1"/>
  <c r="J141" i="1"/>
  <c r="K141" i="1"/>
  <c r="K142" i="1" s="1"/>
  <c r="L141" i="1"/>
  <c r="F141" i="1"/>
  <c r="G138" i="1"/>
  <c r="H138" i="1"/>
  <c r="I138" i="1"/>
  <c r="J138" i="1"/>
  <c r="L138" i="1"/>
  <c r="F138" i="1"/>
  <c r="F131" i="1"/>
  <c r="G131" i="1"/>
  <c r="H131" i="1"/>
  <c r="I131" i="1"/>
  <c r="J131" i="1"/>
  <c r="L111" i="1"/>
  <c r="L118" i="1" s="1"/>
  <c r="G124" i="1"/>
  <c r="H124" i="1"/>
  <c r="I124" i="1"/>
  <c r="J124" i="1"/>
  <c r="L124" i="1"/>
  <c r="F124" i="1"/>
  <c r="G118" i="1"/>
  <c r="H118" i="1"/>
  <c r="I118" i="1"/>
  <c r="J118" i="1"/>
  <c r="F118" i="1"/>
  <c r="G109" i="1"/>
  <c r="H109" i="1"/>
  <c r="I109" i="1"/>
  <c r="J109" i="1"/>
  <c r="K109" i="1"/>
  <c r="L109" i="1"/>
  <c r="F109" i="1"/>
  <c r="G100" i="1"/>
  <c r="H100" i="1"/>
  <c r="I100" i="1"/>
  <c r="J100" i="1"/>
  <c r="L100" i="1"/>
  <c r="F100" i="1"/>
  <c r="G96" i="1"/>
  <c r="H96" i="1"/>
  <c r="I96" i="1"/>
  <c r="J96" i="1"/>
  <c r="L96" i="1"/>
  <c r="F96" i="1"/>
  <c r="G88" i="1"/>
  <c r="H88" i="1"/>
  <c r="I88" i="1"/>
  <c r="J88" i="1"/>
  <c r="K88" i="1"/>
  <c r="L88" i="1"/>
  <c r="F88" i="1"/>
  <c r="L73" i="1"/>
  <c r="L77" i="1" s="1"/>
  <c r="G81" i="1"/>
  <c r="H81" i="1"/>
  <c r="I81" i="1"/>
  <c r="J81" i="1"/>
  <c r="L81" i="1"/>
  <c r="F81" i="1"/>
  <c r="G77" i="1"/>
  <c r="H77" i="1"/>
  <c r="I77" i="1"/>
  <c r="J77" i="1"/>
  <c r="F77" i="1"/>
  <c r="G70" i="1"/>
  <c r="H70" i="1"/>
  <c r="I70" i="1"/>
  <c r="J70" i="1"/>
  <c r="L70" i="1"/>
  <c r="F70" i="1"/>
  <c r="L59" i="1"/>
  <c r="L62" i="1"/>
  <c r="G59" i="1"/>
  <c r="H59" i="1"/>
  <c r="I59" i="1"/>
  <c r="J59" i="1"/>
  <c r="F59" i="1"/>
  <c r="L52" i="1"/>
  <c r="G52" i="1"/>
  <c r="H52" i="1"/>
  <c r="I52" i="1"/>
  <c r="J52" i="1"/>
  <c r="F52" i="1"/>
  <c r="L41" i="1"/>
  <c r="F62" i="1"/>
  <c r="G62" i="1"/>
  <c r="H62" i="1"/>
  <c r="I62" i="1"/>
  <c r="J62" i="1"/>
  <c r="G46" i="1"/>
  <c r="H46" i="1"/>
  <c r="I46" i="1"/>
  <c r="J46" i="1"/>
  <c r="F46" i="1"/>
  <c r="J41" i="1"/>
  <c r="I41" i="1"/>
  <c r="H41" i="1"/>
  <c r="G41" i="1"/>
  <c r="F41" i="1"/>
  <c r="G33" i="1"/>
  <c r="H33" i="1"/>
  <c r="I33" i="1"/>
  <c r="J33" i="1"/>
  <c r="F33" i="1"/>
  <c r="G13" i="1"/>
  <c r="L46" i="1"/>
  <c r="I142" i="1" l="1"/>
  <c r="F142" i="1"/>
  <c r="H142" i="1"/>
  <c r="G142" i="1"/>
  <c r="J142" i="1"/>
  <c r="F125" i="1"/>
  <c r="J125" i="1"/>
  <c r="H125" i="1"/>
  <c r="G125" i="1"/>
  <c r="I125" i="1"/>
  <c r="F101" i="1"/>
  <c r="I101" i="1"/>
  <c r="H101" i="1"/>
  <c r="G101" i="1"/>
  <c r="J101" i="1"/>
  <c r="H63" i="1"/>
  <c r="I82" i="1"/>
  <c r="F82" i="1"/>
  <c r="I63" i="1"/>
  <c r="J82" i="1"/>
  <c r="F63" i="1"/>
  <c r="G82" i="1"/>
  <c r="H82" i="1"/>
  <c r="L82" i="1"/>
  <c r="J63" i="1"/>
  <c r="G63" i="1"/>
  <c r="L63" i="1"/>
  <c r="J47" i="1"/>
  <c r="I47" i="1"/>
  <c r="F47" i="1"/>
  <c r="H47" i="1"/>
  <c r="G47" i="1"/>
  <c r="L33" i="1"/>
  <c r="L47" i="1" s="1"/>
  <c r="L27" i="1"/>
  <c r="J27" i="1"/>
  <c r="I27" i="1"/>
  <c r="H27" i="1"/>
  <c r="G27" i="1"/>
  <c r="F27" i="1"/>
  <c r="L13" i="1"/>
  <c r="L22" i="1"/>
  <c r="J22" i="1"/>
  <c r="I22" i="1"/>
  <c r="H22" i="1"/>
  <c r="G22" i="1"/>
  <c r="F22" i="1"/>
  <c r="J13" i="1"/>
  <c r="I13" i="1"/>
  <c r="H13" i="1"/>
  <c r="F13" i="1"/>
  <c r="G28" i="1" l="1"/>
  <c r="J28" i="1"/>
  <c r="I28" i="1"/>
  <c r="H28" i="1"/>
  <c r="F28" i="1"/>
  <c r="L28" i="1"/>
  <c r="B376" i="1"/>
  <c r="A376" i="1"/>
  <c r="B360" i="1"/>
  <c r="A360" i="1"/>
  <c r="B164" i="1"/>
  <c r="A164" i="1"/>
  <c r="F164" i="1"/>
  <c r="B150" i="1"/>
  <c r="A150" i="1"/>
  <c r="J164" i="1"/>
  <c r="I164" i="1"/>
  <c r="H164" i="1"/>
  <c r="G164" i="1"/>
  <c r="B125" i="1"/>
  <c r="A125" i="1"/>
  <c r="B110" i="1"/>
  <c r="A110" i="1"/>
  <c r="B101" i="1"/>
  <c r="A101" i="1"/>
  <c r="A89" i="1"/>
  <c r="B82" i="1"/>
  <c r="A82" i="1"/>
  <c r="A71" i="1"/>
  <c r="B63" i="1"/>
  <c r="A63" i="1"/>
  <c r="A53" i="1"/>
  <c r="B47" i="1"/>
  <c r="A47" i="1"/>
  <c r="B34" i="1"/>
  <c r="A34" i="1"/>
  <c r="L377" i="1" l="1"/>
  <c r="O22" i="1"/>
</calcChain>
</file>

<file path=xl/sharedStrings.xml><?xml version="1.0" encoding="utf-8"?>
<sst xmlns="http://schemas.openxmlformats.org/spreadsheetml/2006/main" count="932" uniqueCount="190">
  <si>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</si>
  <si>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</si>
  <si>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</si>
  <si>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</si>
  <si>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</si>
  <si>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</si>
  <si>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</si>
  <si>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</si>
  <si>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</si>
  <si>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</si>
  <si>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</si>
  <si>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</si>
  <si>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</si>
  <si>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</si>
  <si>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</si>
  <si>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</si>
  <si>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</si>
  <si>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</si>
  <si>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</si>
  <si>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</si>
  <si>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</si>
  <si>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</si>
  <si>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</si>
  <si>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</si>
  <si>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</si>
  <si>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</si>
  <si>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</si>
  <si>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</si>
  <si>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</si>
  <si>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</si>
  <si>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</si>
  <si>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</si>
  <si>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</si>
  <si>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</si>
  <si>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</si>
  <si>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</si>
  <si>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Среднее значение за период:</t>
  </si>
  <si>
    <t>директор</t>
  </si>
  <si>
    <t>Чай с сахаром</t>
  </si>
  <si>
    <t>Батон йодированный</t>
  </si>
  <si>
    <t>Яблоко</t>
  </si>
  <si>
    <t>54-2гн-2020</t>
  </si>
  <si>
    <t>Пром.</t>
  </si>
  <si>
    <t>кондитерское изделие</t>
  </si>
  <si>
    <t>250</t>
  </si>
  <si>
    <t>12,7</t>
  </si>
  <si>
    <t xml:space="preserve">Батон йодированный </t>
  </si>
  <si>
    <t xml:space="preserve">Хлеб ржано-пшеничный </t>
  </si>
  <si>
    <t xml:space="preserve">Масло сливочное (порциями) </t>
  </si>
  <si>
    <t xml:space="preserve">Макароны отварные </t>
  </si>
  <si>
    <t>Чай с лимоном и сахаром</t>
  </si>
  <si>
    <t>53-19з-2020</t>
  </si>
  <si>
    <t>54-1г-2020</t>
  </si>
  <si>
    <t>54-3гн-2020</t>
  </si>
  <si>
    <t>Салат из свежих помидоров и огурцов</t>
  </si>
  <si>
    <t>Суп гороховый</t>
  </si>
  <si>
    <t>54-5з-2020</t>
  </si>
  <si>
    <t>54-8с-2020</t>
  </si>
  <si>
    <t>54-11г-2020</t>
  </si>
  <si>
    <t>54-13хн-2020</t>
  </si>
  <si>
    <t>Каша вязкая молочная пшенная</t>
  </si>
  <si>
    <t>Кофейный напиток с молоком</t>
  </si>
  <si>
    <t>10,1</t>
  </si>
  <si>
    <t>37,6</t>
  </si>
  <si>
    <t>54-6к-2020</t>
  </si>
  <si>
    <t>54-23гн-2020</t>
  </si>
  <si>
    <t xml:space="preserve">Компот из кураги </t>
  </si>
  <si>
    <t>7,1</t>
  </si>
  <si>
    <t>54-1с-2020</t>
  </si>
  <si>
    <t>54-8м-2020</t>
  </si>
  <si>
    <t>54-2хн-2020</t>
  </si>
  <si>
    <t xml:space="preserve">Какао с молоком </t>
  </si>
  <si>
    <t xml:space="preserve">Молоко сгущенное с сахаром </t>
  </si>
  <si>
    <t>54-21гн-2020</t>
  </si>
  <si>
    <t xml:space="preserve">Компот из свежих яблок </t>
  </si>
  <si>
    <t>54-10с-2020</t>
  </si>
  <si>
    <t>54-12м-2020</t>
  </si>
  <si>
    <t>54-32хн-2020</t>
  </si>
  <si>
    <t>54-23м-2020</t>
  </si>
  <si>
    <t xml:space="preserve">Помидор в нарезке </t>
  </si>
  <si>
    <t>Апельсин</t>
  </si>
  <si>
    <t>54-3з-2020</t>
  </si>
  <si>
    <t xml:space="preserve">Салат из белокочанной капусты с морковью </t>
  </si>
  <si>
    <t>Курица отварная</t>
  </si>
  <si>
    <t>Соус белый основной</t>
  </si>
  <si>
    <t>54-8з-2020</t>
  </si>
  <si>
    <t>54-21м-2020</t>
  </si>
  <si>
    <t>54-2соус-2020</t>
  </si>
  <si>
    <t>54-34хн-2020</t>
  </si>
  <si>
    <t>соус</t>
  </si>
  <si>
    <t xml:space="preserve">Каша жидкая молочная рисовая </t>
  </si>
  <si>
    <t>54-25.1к-2020</t>
  </si>
  <si>
    <t>Запеканка из творога</t>
  </si>
  <si>
    <t>Чай с молоком и сахаром</t>
  </si>
  <si>
    <t>Молоко сгущенное с сахаром</t>
  </si>
  <si>
    <t>54-1т-2020</t>
  </si>
  <si>
    <t>54-4г-2020</t>
  </si>
  <si>
    <t>Макароны отварные с сыром</t>
  </si>
  <si>
    <t>54-3г-2020</t>
  </si>
  <si>
    <t>Котлета из курицы</t>
  </si>
  <si>
    <t>54-5м-2020</t>
  </si>
  <si>
    <t>Огурец в нарезке</t>
  </si>
  <si>
    <t>Борщ с капустой и картофелем со сметаной</t>
  </si>
  <si>
    <t>Рис припущенный</t>
  </si>
  <si>
    <t>5,9</t>
  </si>
  <si>
    <t>138</t>
  </si>
  <si>
    <t>54-2з-2020</t>
  </si>
  <si>
    <t>54-2с-2020</t>
  </si>
  <si>
    <t>54-7г-2020</t>
  </si>
  <si>
    <t>54-1р-2020</t>
  </si>
  <si>
    <t>54-7хн-2020</t>
  </si>
  <si>
    <t>Сок яблочный</t>
  </si>
  <si>
    <t>МОУ ВЦО №1 им.И.И.Мусатова</t>
  </si>
  <si>
    <t>Малазония Н.Н.</t>
  </si>
  <si>
    <t>кисломол.</t>
  </si>
  <si>
    <t>Летний лагерь с дневным пребыванием</t>
  </si>
  <si>
    <t>Булка Ромашка</t>
  </si>
  <si>
    <t>Сыр твердых сортов в нарезке</t>
  </si>
  <si>
    <t>54-1з-2020</t>
  </si>
  <si>
    <t>Банан</t>
  </si>
  <si>
    <t>Полдник</t>
  </si>
  <si>
    <t>Пирожок печеный с повидлом</t>
  </si>
  <si>
    <t>Молочный коктейль Чудо</t>
  </si>
  <si>
    <t>Оладьи</t>
  </si>
  <si>
    <t>Черешня</t>
  </si>
  <si>
    <t xml:space="preserve">Тефтели из курицы паровые </t>
  </si>
  <si>
    <t>Итого за день</t>
  </si>
  <si>
    <t>Творожок с фруктами</t>
  </si>
  <si>
    <t>Кекс творожный</t>
  </si>
  <si>
    <t>Вафли "Боярушка"</t>
  </si>
  <si>
    <t>Гречка по-купечески с курицей</t>
  </si>
  <si>
    <t>Компот из черной смородины</t>
  </si>
  <si>
    <t>Суп овощной со сметаной</t>
  </si>
  <si>
    <t>Йогурт фруктовый</t>
  </si>
  <si>
    <t>Печенье</t>
  </si>
  <si>
    <t>Сырники из творога</t>
  </si>
  <si>
    <t>Джем фруктовый</t>
  </si>
  <si>
    <t>Абрикос</t>
  </si>
  <si>
    <t>54-4гн-2020</t>
  </si>
  <si>
    <t xml:space="preserve">Каша Дружба молочная </t>
  </si>
  <si>
    <t>Нектарин</t>
  </si>
  <si>
    <t>Суп картофельный с вермишелью</t>
  </si>
  <si>
    <t>54-24с-2020</t>
  </si>
  <si>
    <t>Жаркое по-домашнему с курицей</t>
  </si>
  <si>
    <t>Компот из смородины и яблок</t>
  </si>
  <si>
    <t>Йогурт "Фругурт"</t>
  </si>
  <si>
    <t>Конфета штучная</t>
  </si>
  <si>
    <t>Чоко-пай</t>
  </si>
  <si>
    <t>Каша манная молочная</t>
  </si>
  <si>
    <t>Лепешка сметанная</t>
  </si>
  <si>
    <t>Овощи свежие (помидоры)</t>
  </si>
  <si>
    <t xml:space="preserve">Суп крестьянский с крупой (крупа рисовая) </t>
  </si>
  <si>
    <t>Напиток из шиповника с лимоном</t>
  </si>
  <si>
    <t>Котлета куриная</t>
  </si>
  <si>
    <t>Макаронные изделия отварные</t>
  </si>
  <si>
    <t>Вафля Боярушка</t>
  </si>
  <si>
    <t>Яйцо отварное</t>
  </si>
  <si>
    <t>54-06-2020</t>
  </si>
  <si>
    <t xml:space="preserve">хлеб </t>
  </si>
  <si>
    <t>Булочка к чаю</t>
  </si>
  <si>
    <t>Овощи свежие (огурцы)</t>
  </si>
  <si>
    <t>Компот из яблок и кураги</t>
  </si>
  <si>
    <t>Биойогурт Акти-Био</t>
  </si>
  <si>
    <t>кисломол</t>
  </si>
  <si>
    <t>Вафли "Гулливер"</t>
  </si>
  <si>
    <t>Персик</t>
  </si>
  <si>
    <t xml:space="preserve">Суп крестьянский с крупой (крупа гречневая) </t>
  </si>
  <si>
    <t>Плов с курицей</t>
  </si>
  <si>
    <t>Суп вермишелевый на курином бульоне</t>
  </si>
  <si>
    <t>54-7с-2020</t>
  </si>
  <si>
    <t>Биточек из курицы</t>
  </si>
  <si>
    <t>Каша гречневая рассыпчатая</t>
  </si>
  <si>
    <r>
      <rPr>
        <sz val="11"/>
        <color theme="1"/>
        <rFont val="Calibri"/>
        <family val="2"/>
        <charset val="204"/>
        <scheme val="minor"/>
      </rPr>
      <t>кисломол</t>
    </r>
    <r>
      <rPr>
        <i/>
        <sz val="11"/>
        <color theme="1"/>
        <rFont val="Calibri"/>
        <scheme val="minor"/>
      </rPr>
      <t>.</t>
    </r>
  </si>
  <si>
    <t>гор напиток</t>
  </si>
  <si>
    <t>Какао с молоком</t>
  </si>
  <si>
    <t>Мандарин</t>
  </si>
  <si>
    <t>Голень куриная тушеная</t>
  </si>
  <si>
    <t>Шарлотка с яблоками</t>
  </si>
  <si>
    <t>Гуляш куриный</t>
  </si>
  <si>
    <t>54-25м-2020</t>
  </si>
  <si>
    <t>Картофельное пюре</t>
  </si>
  <si>
    <t>Напиток Ацидолакт</t>
  </si>
  <si>
    <t>Пром</t>
  </si>
  <si>
    <t>Груша</t>
  </si>
  <si>
    <t>Напиток Снежок</t>
  </si>
  <si>
    <t>Кисель плодово-ягодный</t>
  </si>
  <si>
    <t>Щи из свежей капусты со сметаной</t>
  </si>
  <si>
    <t>Компот из груш и кураги</t>
  </si>
  <si>
    <t>Салат витаминный</t>
  </si>
  <si>
    <t>Вафля Ух-ты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</si>
</sst>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2D2D2D"/>
      <name val="Calibri"/>
      <family val="2"/>
      <charset val="204"/>
      <scheme val="minor"/>
    </font>
    <font>
      <sz val="11"/>
      <color rgb="FF2D2D2D"/>
      <name val="Calibri"/>
      <family val="2"/>
      <charset val="204"/>
      <scheme val="minor"/>
    </font>
    <font>
      <i/>
      <sz val="11"/>
      <color rgb="FF2D2D2D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5">
    <xf numFmtId="0" fontId="11" fillId="0" borderId="0" xfId="0" applyNumberFormat="1" applyFont="1"/>
    <xf numFmtId="0" fontId="12" fillId="0" borderId="0" xfId="0" applyNumberFormat="1" applyFont="1"/>
    <xf numFmtId="0" fontId="12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2" fillId="2" borderId="1" xfId="0" applyNumberFormat="1" applyFont="1" applyFill="1" applyBorder="1" applyProtection="1"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Alignment="1">
      <alignment horizontal="left"/>
    </xf>
    <xf numFmtId="0" fontId="16" fillId="0" borderId="0" xfId="0" applyNumberFormat="1" applyFont="1" applyAlignment="1">
      <alignment horizontal="center" vertical="top"/>
    </xf>
    <xf numFmtId="0" fontId="17" fillId="0" borderId="5" xfId="0" applyNumberFormat="1" applyFont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/>
    </xf>
    <xf numFmtId="0" fontId="11" fillId="0" borderId="9" xfId="0" applyNumberFormat="1" applyFont="1" applyBorder="1"/>
    <xf numFmtId="0" fontId="12" fillId="0" borderId="10" xfId="0" applyNumberFormat="1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11" fillId="0" borderId="12" xfId="0" applyNumberFormat="1" applyFont="1" applyBorder="1"/>
    <xf numFmtId="0" fontId="11" fillId="0" borderId="1" xfId="0" applyNumberFormat="1" applyFont="1" applyBorder="1"/>
    <xf numFmtId="0" fontId="12" fillId="0" borderId="14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1" fillId="0" borderId="4" xfId="0" applyNumberFormat="1" applyFont="1" applyBorder="1"/>
    <xf numFmtId="0" fontId="12" fillId="0" borderId="16" xfId="0" applyNumberFormat="1" applyFont="1" applyBorder="1" applyAlignment="1">
      <alignment horizontal="center"/>
    </xf>
    <xf numFmtId="0" fontId="12" fillId="3" borderId="18" xfId="0" applyNumberFormat="1" applyFont="1" applyFill="1" applyBorder="1" applyAlignment="1">
      <alignment horizontal="center"/>
    </xf>
    <xf numFmtId="0" fontId="12" fillId="3" borderId="19" xfId="0" applyNumberFormat="1" applyFont="1" applyFill="1" applyBorder="1" applyAlignment="1">
      <alignment horizontal="center"/>
    </xf>
    <xf numFmtId="0" fontId="12" fillId="3" borderId="19" xfId="0" applyNumberFormat="1" applyFont="1" applyFill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2" fillId="0" borderId="5" xfId="0" applyNumberFormat="1" applyFont="1" applyBorder="1"/>
    <xf numFmtId="0" fontId="12" fillId="0" borderId="6" xfId="0" applyNumberFormat="1" applyFont="1" applyBorder="1"/>
    <xf numFmtId="0" fontId="12" fillId="0" borderId="6" xfId="0" applyNumberFormat="1" applyFont="1" applyBorder="1" applyAlignment="1">
      <alignment horizontal="center"/>
    </xf>
    <xf numFmtId="0" fontId="10" fillId="4" borderId="1" xfId="0" applyNumberFormat="1" applyFont="1" applyFill="1" applyBorder="1" applyAlignment="1">
      <alignment horizontal="center" vertical="top" wrapText="1"/>
    </xf>
    <xf numFmtId="0" fontId="10" fillId="3" borderId="19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/>
    </xf>
    <xf numFmtId="0" fontId="10" fillId="4" borderId="13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12" fillId="3" borderId="17" xfId="0" applyNumberFormat="1" applyFont="1" applyFill="1" applyBorder="1" applyAlignment="1">
      <alignment vertical="top" wrapText="1"/>
    </xf>
    <xf numFmtId="0" fontId="10" fillId="4" borderId="28" xfId="0" applyFont="1" applyFill="1" applyBorder="1" applyAlignment="1">
      <alignment vertical="top" wrapText="1"/>
    </xf>
    <xf numFmtId="0" fontId="10" fillId="5" borderId="1" xfId="0" applyNumberFormat="1" applyFont="1" applyFill="1" applyBorder="1" applyAlignment="1">
      <alignment vertical="top" wrapText="1"/>
    </xf>
    <xf numFmtId="0" fontId="11" fillId="0" borderId="23" xfId="0" applyNumberFormat="1" applyFont="1" applyBorder="1"/>
    <xf numFmtId="0" fontId="10" fillId="5" borderId="17" xfId="0" applyNumberFormat="1" applyFont="1" applyFill="1" applyBorder="1" applyAlignment="1">
      <alignment vertical="top" wrapText="1"/>
    </xf>
    <xf numFmtId="0" fontId="10" fillId="0" borderId="23" xfId="0" applyNumberFormat="1" applyFont="1" applyBorder="1"/>
    <xf numFmtId="0" fontId="10" fillId="0" borderId="0" xfId="0" applyNumberFormat="1" applyFont="1" applyAlignment="1">
      <alignment horizontal="left"/>
    </xf>
    <xf numFmtId="0" fontId="10" fillId="4" borderId="4" xfId="0" applyNumberFormat="1" applyFont="1" applyFill="1" applyBorder="1" applyAlignment="1" applyProtection="1">
      <alignment vertical="top" wrapText="1"/>
      <protection locked="0"/>
    </xf>
    <xf numFmtId="0" fontId="10" fillId="4" borderId="4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NumberFormat="1" applyFont="1" applyFill="1" applyBorder="1" applyAlignment="1" applyProtection="1">
      <alignment vertical="top" wrapText="1"/>
      <protection locked="0"/>
    </xf>
    <xf numFmtId="0" fontId="11" fillId="0" borderId="25" xfId="0" applyNumberFormat="1" applyFont="1" applyBorder="1"/>
    <xf numFmtId="0" fontId="12" fillId="3" borderId="17" xfId="0" applyNumberFormat="1" applyFont="1" applyFill="1" applyBorder="1" applyAlignment="1">
      <alignment horizontal="center" vertical="top" wrapText="1"/>
    </xf>
    <xf numFmtId="0" fontId="10" fillId="4" borderId="17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vertical="center" wrapText="1"/>
      <protection locked="0"/>
    </xf>
    <xf numFmtId="0" fontId="10" fillId="5" borderId="1" xfId="0" applyNumberFormat="1" applyFont="1" applyFill="1" applyBorder="1"/>
    <xf numFmtId="0" fontId="10" fillId="5" borderId="1" xfId="0" applyNumberFormat="1" applyFont="1" applyFill="1" applyBorder="1" applyProtection="1">
      <protection locked="0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4" xfId="0" applyFill="1" applyBorder="1" applyAlignment="1">
      <alignment vertical="center" wrapText="1"/>
    </xf>
    <xf numFmtId="0" fontId="12" fillId="2" borderId="1" xfId="0" applyNumberFormat="1" applyFont="1" applyFill="1" applyBorder="1" applyAlignment="1" applyProtection="1">
      <alignment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8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vertical="center"/>
    </xf>
    <xf numFmtId="0" fontId="10" fillId="5" borderId="0" xfId="0" applyNumberFormat="1" applyFont="1" applyFill="1" applyAlignment="1">
      <alignment horizontal="left" vertical="center"/>
    </xf>
    <xf numFmtId="0" fontId="10" fillId="5" borderId="1" xfId="0" applyNumberFormat="1" applyFont="1" applyFill="1" applyBorder="1" applyAlignment="1" applyProtection="1">
      <alignment vertical="center"/>
      <protection locked="0"/>
    </xf>
    <xf numFmtId="0" fontId="11" fillId="5" borderId="1" xfId="0" applyNumberFormat="1" applyFont="1" applyFill="1" applyBorder="1" applyAlignment="1" applyProtection="1">
      <alignment vertical="center"/>
      <protection locked="0"/>
    </xf>
    <xf numFmtId="0" fontId="10" fillId="5" borderId="26" xfId="0" applyNumberFormat="1" applyFont="1" applyFill="1" applyBorder="1" applyAlignment="1">
      <alignment horizontal="left" vertical="center"/>
    </xf>
    <xf numFmtId="0" fontId="10" fillId="5" borderId="17" xfId="0" applyNumberFormat="1" applyFont="1" applyFill="1" applyBorder="1" applyAlignment="1">
      <alignment vertical="center" wrapText="1"/>
    </xf>
    <xf numFmtId="0" fontId="10" fillId="5" borderId="23" xfId="0" applyNumberFormat="1" applyFont="1" applyFill="1" applyBorder="1"/>
    <xf numFmtId="0" fontId="19" fillId="5" borderId="1" xfId="0" applyNumberFormat="1" applyFont="1" applyFill="1" applyBorder="1" applyAlignment="1" applyProtection="1">
      <alignment horizontal="right"/>
      <protection locked="0"/>
    </xf>
    <xf numFmtId="0" fontId="10" fillId="5" borderId="25" xfId="0" applyNumberFormat="1" applyFont="1" applyFill="1" applyBorder="1"/>
    <xf numFmtId="0" fontId="10" fillId="5" borderId="27" xfId="0" applyNumberFormat="1" applyFont="1" applyFill="1" applyBorder="1"/>
    <xf numFmtId="0" fontId="10" fillId="4" borderId="4" xfId="0" applyNumberFormat="1" applyFont="1" applyFill="1" applyBorder="1" applyAlignment="1" applyProtection="1">
      <alignment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5" xfId="0" applyNumberFormat="1" applyFont="1" applyFill="1" applyBorder="1" applyAlignment="1">
      <alignment vertical="center"/>
    </xf>
    <xf numFmtId="0" fontId="10" fillId="5" borderId="23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 applyProtection="1">
      <alignment vertical="center" wrapText="1"/>
      <protection locked="0"/>
    </xf>
    <xf numFmtId="0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0" applyNumberFormat="1" applyFont="1" applyFill="1" applyAlignment="1">
      <alignment horizontal="left"/>
    </xf>
    <xf numFmtId="0" fontId="11" fillId="5" borderId="1" xfId="0" applyNumberFormat="1" applyFont="1" applyFill="1" applyBorder="1" applyProtection="1">
      <protection locked="0"/>
    </xf>
    <xf numFmtId="0" fontId="11" fillId="5" borderId="23" xfId="0" applyNumberFormat="1" applyFont="1" applyFill="1" applyBorder="1"/>
    <xf numFmtId="0" fontId="11" fillId="5" borderId="25" xfId="0" applyNumberFormat="1" applyFont="1" applyFill="1" applyBorder="1"/>
    <xf numFmtId="0" fontId="10" fillId="4" borderId="17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/>
    <xf numFmtId="0" fontId="9" fillId="5" borderId="23" xfId="0" applyNumberFormat="1" applyFont="1" applyFill="1" applyBorder="1"/>
    <xf numFmtId="0" fontId="9" fillId="4" borderId="28" xfId="0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31" xfId="0" applyNumberFormat="1" applyFont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25" fillId="0" borderId="9" xfId="0" applyNumberFormat="1" applyFont="1" applyBorder="1" applyAlignment="1">
      <alignment horizontal="center" vertical="center" wrapText="1"/>
    </xf>
    <xf numFmtId="0" fontId="25" fillId="0" borderId="30" xfId="0" applyNumberFormat="1" applyFont="1" applyBorder="1" applyAlignment="1">
      <alignment horizontal="center" vertical="center" wrapText="1"/>
    </xf>
    <xf numFmtId="0" fontId="25" fillId="0" borderId="28" xfId="0" applyNumberFormat="1" applyFont="1" applyBorder="1" applyAlignment="1">
      <alignment horizontal="center" vertical="center" wrapText="1"/>
    </xf>
    <xf numFmtId="0" fontId="26" fillId="0" borderId="3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25" fillId="0" borderId="32" xfId="0" applyNumberFormat="1" applyFont="1" applyBorder="1" applyAlignment="1">
      <alignment horizontal="center" vertical="center" wrapText="1"/>
    </xf>
    <xf numFmtId="0" fontId="25" fillId="0" borderId="12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5" fillId="0" borderId="37" xfId="0" applyNumberFormat="1" applyFont="1" applyBorder="1" applyAlignment="1">
      <alignment horizontal="center" vertical="center" wrapText="1"/>
    </xf>
    <xf numFmtId="0" fontId="25" fillId="0" borderId="38" xfId="0" applyNumberFormat="1" applyFont="1" applyBorder="1" applyAlignment="1">
      <alignment horizontal="center" vertical="center" wrapText="1"/>
    </xf>
    <xf numFmtId="0" fontId="26" fillId="0" borderId="39" xfId="0" applyNumberFormat="1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vertical="center" wrapText="1"/>
      <protection locked="0"/>
    </xf>
    <xf numFmtId="0" fontId="25" fillId="6" borderId="28" xfId="0" applyNumberFormat="1" applyFont="1" applyFill="1" applyBorder="1" applyAlignment="1">
      <alignment horizontal="center" vertical="center" wrapText="1"/>
    </xf>
    <xf numFmtId="0" fontId="25" fillId="6" borderId="35" xfId="0" applyNumberFormat="1" applyFont="1" applyFill="1" applyBorder="1" applyAlignment="1">
      <alignment horizontal="center" vertical="center" wrapText="1"/>
    </xf>
    <xf numFmtId="0" fontId="25" fillId="6" borderId="33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/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10" fillId="5" borderId="4" xfId="0" applyNumberFormat="1" applyFont="1" applyFill="1" applyBorder="1"/>
    <xf numFmtId="0" fontId="11" fillId="5" borderId="4" xfId="0" applyNumberFormat="1" applyFont="1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2" fillId="0" borderId="40" xfId="0" applyNumberFormat="1" applyFont="1" applyBorder="1" applyAlignment="1">
      <alignment horizontal="center"/>
    </xf>
    <xf numFmtId="0" fontId="12" fillId="0" borderId="42" xfId="0" applyNumberFormat="1" applyFont="1" applyBorder="1" applyAlignment="1">
      <alignment horizontal="center"/>
    </xf>
    <xf numFmtId="0" fontId="11" fillId="0" borderId="43" xfId="0" applyNumberFormat="1" applyFont="1" applyBorder="1"/>
    <xf numFmtId="0" fontId="22" fillId="5" borderId="44" xfId="0" applyNumberFormat="1" applyFont="1" applyFill="1" applyBorder="1" applyAlignment="1" applyProtection="1">
      <alignment horizontal="center" wrapText="1"/>
      <protection locked="0"/>
    </xf>
    <xf numFmtId="0" fontId="10" fillId="4" borderId="44" xfId="0" applyNumberFormat="1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vertical="center" wrapText="1"/>
    </xf>
    <xf numFmtId="0" fontId="5" fillId="5" borderId="0" xfId="0" applyNumberFormat="1" applyFont="1" applyFill="1" applyAlignment="1">
      <alignment horizontal="left" vertical="center"/>
    </xf>
    <xf numFmtId="0" fontId="25" fillId="6" borderId="45" xfId="0" applyNumberFormat="1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2" fillId="3" borderId="49" xfId="0" applyNumberFormat="1" applyFont="1" applyFill="1" applyBorder="1" applyAlignment="1">
      <alignment horizontal="center"/>
    </xf>
    <xf numFmtId="0" fontId="12" fillId="3" borderId="50" xfId="0" applyNumberFormat="1" applyFont="1" applyFill="1" applyBorder="1" applyAlignment="1">
      <alignment horizontal="center"/>
    </xf>
    <xf numFmtId="0" fontId="12" fillId="3" borderId="12" xfId="0" applyNumberFormat="1" applyFont="1" applyFill="1" applyBorder="1" applyAlignment="1">
      <alignment vertical="top" wrapText="1"/>
    </xf>
    <xf numFmtId="0" fontId="10" fillId="3" borderId="50" xfId="0" applyNumberFormat="1" applyFont="1" applyFill="1" applyBorder="1" applyAlignment="1">
      <alignment horizontal="center" vertical="top" wrapText="1"/>
    </xf>
    <xf numFmtId="0" fontId="26" fillId="0" borderId="28" xfId="0" applyNumberFormat="1" applyFont="1" applyBorder="1" applyAlignment="1">
      <alignment horizontal="center" vertical="center" wrapText="1"/>
    </xf>
    <xf numFmtId="0" fontId="25" fillId="6" borderId="53" xfId="0" applyNumberFormat="1" applyFont="1" applyFill="1" applyBorder="1" applyAlignment="1">
      <alignment horizontal="center" vertical="center" wrapText="1"/>
    </xf>
    <xf numFmtId="0" fontId="25" fillId="6" borderId="54" xfId="0" applyNumberFormat="1" applyFont="1" applyFill="1" applyBorder="1" applyAlignment="1">
      <alignment horizontal="center" vertical="center" wrapText="1"/>
    </xf>
    <xf numFmtId="0" fontId="27" fillId="6" borderId="28" xfId="0" applyNumberFormat="1" applyFont="1" applyFill="1" applyBorder="1" applyAlignment="1">
      <alignment horizontal="center" vertical="center" wrapText="1"/>
    </xf>
    <xf numFmtId="0" fontId="25" fillId="6" borderId="55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10" fillId="6" borderId="23" xfId="0" applyNumberFormat="1" applyFont="1" applyFill="1" applyBorder="1"/>
    <xf numFmtId="0" fontId="10" fillId="4" borderId="45" xfId="0" applyFont="1" applyFill="1" applyBorder="1" applyAlignment="1">
      <alignment vertical="center" wrapText="1"/>
    </xf>
    <xf numFmtId="0" fontId="27" fillId="6" borderId="45" xfId="0" applyNumberFormat="1" applyFont="1" applyFill="1" applyBorder="1" applyAlignment="1">
      <alignment horizontal="center" vertical="center" wrapText="1"/>
    </xf>
    <xf numFmtId="0" fontId="27" fillId="6" borderId="28" xfId="0" applyNumberFormat="1" applyFont="1" applyFill="1" applyBorder="1"/>
    <xf numFmtId="0" fontId="4" fillId="4" borderId="28" xfId="0" applyFont="1" applyFill="1" applyBorder="1" applyAlignment="1">
      <alignment vertical="center" wrapText="1"/>
    </xf>
    <xf numFmtId="0" fontId="12" fillId="5" borderId="17" xfId="0" applyNumberFormat="1" applyFont="1" applyFill="1" applyBorder="1" applyAlignment="1">
      <alignment vertical="top" wrapText="1"/>
    </xf>
    <xf numFmtId="0" fontId="21" fillId="4" borderId="17" xfId="0" applyFont="1" applyFill="1" applyBorder="1" applyAlignment="1">
      <alignment horizontal="center" vertical="top" wrapText="1"/>
    </xf>
    <xf numFmtId="0" fontId="10" fillId="4" borderId="48" xfId="0" applyNumberFormat="1" applyFont="1" applyFill="1" applyBorder="1" applyAlignment="1">
      <alignment horizontal="center" vertical="top" wrapText="1"/>
    </xf>
    <xf numFmtId="0" fontId="19" fillId="5" borderId="17" xfId="0" applyNumberFormat="1" applyFont="1" applyFill="1" applyBorder="1" applyAlignment="1" applyProtection="1">
      <alignment horizontal="right"/>
      <protection locked="0"/>
    </xf>
    <xf numFmtId="0" fontId="12" fillId="3" borderId="4" xfId="0" applyNumberFormat="1" applyFont="1" applyFill="1" applyBorder="1" applyAlignment="1">
      <alignment horizontal="center"/>
    </xf>
    <xf numFmtId="0" fontId="12" fillId="0" borderId="28" xfId="0" applyNumberFormat="1" applyFont="1" applyBorder="1" applyAlignment="1">
      <alignment horizontal="center"/>
    </xf>
    <xf numFmtId="0" fontId="11" fillId="0" borderId="28" xfId="0" applyNumberFormat="1" applyFont="1" applyBorder="1"/>
    <xf numFmtId="0" fontId="21" fillId="4" borderId="28" xfId="0" applyFont="1" applyFill="1" applyBorder="1" applyAlignment="1">
      <alignment horizontal="center" vertical="top" wrapText="1"/>
    </xf>
    <xf numFmtId="0" fontId="10" fillId="4" borderId="28" xfId="0" applyFont="1" applyFill="1" applyBorder="1" applyAlignment="1">
      <alignment horizontal="center" vertical="top"/>
    </xf>
    <xf numFmtId="0" fontId="10" fillId="4" borderId="28" xfId="0" applyFont="1" applyFill="1" applyBorder="1" applyAlignment="1">
      <alignment horizontal="center" vertical="center" wrapText="1"/>
    </xf>
    <xf numFmtId="0" fontId="4" fillId="0" borderId="28" xfId="0" applyNumberFormat="1" applyFont="1" applyBorder="1"/>
    <xf numFmtId="0" fontId="4" fillId="6" borderId="45" xfId="0" applyNumberFormat="1" applyFont="1" applyFill="1" applyBorder="1" applyAlignment="1">
      <alignment vertical="center" wrapText="1"/>
    </xf>
    <xf numFmtId="0" fontId="4" fillId="6" borderId="28" xfId="0" applyNumberFormat="1" applyFont="1" applyFill="1" applyBorder="1" applyAlignment="1">
      <alignment vertical="center" wrapText="1"/>
    </xf>
    <xf numFmtId="0" fontId="22" fillId="5" borderId="28" xfId="0" applyNumberFormat="1" applyFont="1" applyFill="1" applyBorder="1" applyAlignment="1" applyProtection="1">
      <alignment horizontal="right"/>
      <protection locked="0"/>
    </xf>
    <xf numFmtId="0" fontId="4" fillId="4" borderId="28" xfId="0" applyNumberFormat="1" applyFont="1" applyFill="1" applyBorder="1" applyAlignment="1">
      <alignment horizontal="center" vertical="top" wrapText="1"/>
    </xf>
    <xf numFmtId="0" fontId="4" fillId="4" borderId="54" xfId="0" applyNumberFormat="1" applyFont="1" applyFill="1" applyBorder="1" applyAlignment="1">
      <alignment horizontal="center" vertical="top" wrapText="1"/>
    </xf>
    <xf numFmtId="0" fontId="12" fillId="5" borderId="33" xfId="0" applyNumberFormat="1" applyFont="1" applyFill="1" applyBorder="1" applyAlignment="1">
      <alignment vertical="top" wrapText="1"/>
    </xf>
    <xf numFmtId="0" fontId="21" fillId="4" borderId="33" xfId="0" applyFont="1" applyFill="1" applyBorder="1" applyAlignment="1">
      <alignment horizontal="center" vertical="top" wrapText="1"/>
    </xf>
    <xf numFmtId="0" fontId="23" fillId="6" borderId="45" xfId="0" applyNumberFormat="1" applyFont="1" applyFill="1" applyBorder="1" applyAlignment="1">
      <alignment vertical="top" wrapText="1"/>
    </xf>
    <xf numFmtId="0" fontId="21" fillId="6" borderId="45" xfId="0" applyFont="1" applyFill="1" applyBorder="1" applyAlignment="1">
      <alignment horizontal="center" vertical="top" wrapText="1"/>
    </xf>
    <xf numFmtId="0" fontId="10" fillId="6" borderId="45" xfId="0" applyFont="1" applyFill="1" applyBorder="1" applyAlignment="1">
      <alignment horizontal="center" vertical="top"/>
    </xf>
    <xf numFmtId="0" fontId="23" fillId="6" borderId="28" xfId="0" applyNumberFormat="1" applyFont="1" applyFill="1" applyBorder="1" applyAlignment="1">
      <alignment vertical="center" wrapText="1"/>
    </xf>
    <xf numFmtId="2" fontId="21" fillId="4" borderId="3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0" fontId="5" fillId="7" borderId="38" xfId="0" applyNumberFormat="1" applyFont="1" applyFill="1" applyBorder="1" applyAlignment="1">
      <alignment horizontal="center" vertical="center" wrapText="1"/>
    </xf>
    <xf numFmtId="0" fontId="25" fillId="7" borderId="35" xfId="0" applyNumberFormat="1" applyFont="1" applyFill="1" applyBorder="1" applyAlignment="1">
      <alignment horizontal="center" vertical="center" wrapText="1"/>
    </xf>
    <xf numFmtId="0" fontId="24" fillId="7" borderId="35" xfId="0" applyNumberFormat="1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vertical="center" wrapText="1"/>
    </xf>
    <xf numFmtId="0" fontId="11" fillId="0" borderId="29" xfId="0" applyNumberFormat="1" applyFont="1" applyBorder="1"/>
    <xf numFmtId="0" fontId="6" fillId="5" borderId="57" xfId="0" applyNumberFormat="1" applyFont="1" applyFill="1" applyBorder="1" applyAlignment="1">
      <alignment horizontal="left" vertical="center"/>
    </xf>
    <xf numFmtId="0" fontId="4" fillId="5" borderId="4" xfId="0" applyNumberFormat="1" applyFont="1" applyFill="1" applyBorder="1" applyAlignment="1">
      <alignment vertical="center"/>
    </xf>
    <xf numFmtId="0" fontId="10" fillId="5" borderId="28" xfId="0" applyNumberFormat="1" applyFont="1" applyFill="1" applyBorder="1" applyAlignment="1">
      <alignment vertical="center"/>
    </xf>
    <xf numFmtId="0" fontId="27" fillId="4" borderId="28" xfId="0" applyNumberFormat="1" applyFont="1" applyFill="1" applyBorder="1" applyAlignment="1">
      <alignment vertical="center" wrapText="1"/>
    </xf>
    <xf numFmtId="0" fontId="27" fillId="4" borderId="28" xfId="0" applyNumberFormat="1" applyFont="1" applyFill="1" applyBorder="1" applyAlignment="1">
      <alignment horizontal="center" vertical="center" wrapText="1"/>
    </xf>
    <xf numFmtId="0" fontId="27" fillId="4" borderId="28" xfId="0" applyNumberFormat="1" applyFont="1" applyFill="1" applyBorder="1"/>
    <xf numFmtId="2" fontId="12" fillId="3" borderId="50" xfId="0" applyNumberFormat="1" applyFont="1" applyFill="1" applyBorder="1" applyAlignment="1">
      <alignment horizontal="center" vertical="top" wrapText="1"/>
    </xf>
    <xf numFmtId="0" fontId="4" fillId="5" borderId="1" xfId="0" applyNumberFormat="1" applyFont="1" applyFill="1" applyBorder="1" applyProtection="1">
      <protection locked="0"/>
    </xf>
    <xf numFmtId="0" fontId="4" fillId="4" borderId="4" xfId="0" applyNumberFormat="1" applyFont="1" applyFill="1" applyBorder="1" applyAlignment="1" applyProtection="1">
      <alignment vertical="top" wrapText="1"/>
      <protection locked="0"/>
    </xf>
    <xf numFmtId="0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45" xfId="0" applyFont="1" applyFill="1" applyBorder="1" applyAlignment="1">
      <alignment vertical="center" wrapText="1"/>
    </xf>
    <xf numFmtId="0" fontId="27" fillId="4" borderId="53" xfId="0" applyNumberFormat="1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22" fillId="5" borderId="47" xfId="0" applyNumberFormat="1" applyFont="1" applyFill="1" applyBorder="1" applyAlignment="1" applyProtection="1">
      <alignment horizontal="right"/>
      <protection locked="0"/>
    </xf>
    <xf numFmtId="0" fontId="10" fillId="4" borderId="12" xfId="0" applyNumberFormat="1" applyFont="1" applyFill="1" applyBorder="1" applyAlignment="1">
      <alignment horizontal="center" vertical="top" wrapText="1"/>
    </xf>
    <xf numFmtId="0" fontId="27" fillId="4" borderId="33" xfId="0" applyNumberFormat="1" applyFont="1" applyFill="1" applyBorder="1" applyAlignment="1">
      <alignment horizontal="center" vertical="center" wrapText="1"/>
    </xf>
    <xf numFmtId="0" fontId="4" fillId="4" borderId="47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7" xfId="0" applyNumberFormat="1" applyFont="1" applyFill="1" applyBorder="1" applyAlignment="1">
      <alignment vertical="top" wrapText="1"/>
    </xf>
    <xf numFmtId="0" fontId="25" fillId="4" borderId="28" xfId="0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>
      <alignment horizontal="center" vertical="center" wrapText="1"/>
    </xf>
    <xf numFmtId="0" fontId="10" fillId="4" borderId="17" xfId="0" applyNumberFormat="1" applyFont="1" applyFill="1" applyBorder="1" applyAlignment="1">
      <alignment vertical="center" wrapText="1"/>
    </xf>
    <xf numFmtId="0" fontId="4" fillId="4" borderId="47" xfId="0" applyNumberFormat="1" applyFont="1" applyFill="1" applyBorder="1" applyAlignment="1">
      <alignment horizontal="center" vertical="center" wrapText="1"/>
    </xf>
    <xf numFmtId="0" fontId="10" fillId="5" borderId="12" xfId="0" applyNumberFormat="1" applyFont="1" applyFill="1" applyBorder="1" applyAlignment="1">
      <alignment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vertical="top" wrapText="1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NumberFormat="1" applyFont="1" applyFill="1" applyBorder="1" applyAlignment="1">
      <alignment horizontal="center" vertical="center" wrapText="1"/>
    </xf>
    <xf numFmtId="0" fontId="4" fillId="5" borderId="58" xfId="0" applyNumberFormat="1" applyFont="1" applyFill="1" applyBorder="1" applyAlignment="1" applyProtection="1">
      <alignment horizontal="right" wrapText="1"/>
      <protection locked="0"/>
    </xf>
    <xf numFmtId="0" fontId="4" fillId="5" borderId="53" xfId="0" applyNumberFormat="1" applyFont="1" applyFill="1" applyBorder="1" applyAlignment="1" applyProtection="1">
      <alignment horizontal="right"/>
      <protection locked="0"/>
    </xf>
    <xf numFmtId="0" fontId="4" fillId="4" borderId="4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59" xfId="0" applyNumberFormat="1" applyFont="1" applyFill="1" applyBorder="1"/>
    <xf numFmtId="0" fontId="10" fillId="5" borderId="28" xfId="0" applyNumberFormat="1" applyFont="1" applyFill="1" applyBorder="1"/>
    <xf numFmtId="0" fontId="11" fillId="0" borderId="30" xfId="0" applyNumberFormat="1" applyFont="1" applyBorder="1"/>
    <xf numFmtId="0" fontId="22" fillId="0" borderId="47" xfId="0" applyNumberFormat="1" applyFont="1" applyBorder="1" applyAlignment="1" applyProtection="1">
      <alignment horizontal="right"/>
      <protection locked="0"/>
    </xf>
    <xf numFmtId="0" fontId="4" fillId="4" borderId="23" xfId="0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vertical="center" wrapText="1"/>
    </xf>
    <xf numFmtId="0" fontId="23" fillId="4" borderId="28" xfId="0" applyFont="1" applyFill="1" applyBorder="1" applyAlignment="1">
      <alignment vertical="center" wrapText="1"/>
    </xf>
    <xf numFmtId="0" fontId="4" fillId="5" borderId="47" xfId="0" applyNumberFormat="1" applyFont="1" applyFill="1" applyBorder="1" applyAlignment="1" applyProtection="1">
      <alignment horizontal="right" wrapText="1"/>
      <protection locked="0"/>
    </xf>
    <xf numFmtId="0" fontId="25" fillId="6" borderId="28" xfId="0" applyNumberFormat="1" applyFont="1" applyFill="1" applyBorder="1" applyAlignment="1">
      <alignment horizontal="left" vertical="center" wrapText="1"/>
    </xf>
    <xf numFmtId="0" fontId="25" fillId="6" borderId="45" xfId="0" applyNumberFormat="1" applyFont="1" applyFill="1" applyBorder="1" applyAlignment="1">
      <alignment horizontal="left" vertical="center" wrapText="1"/>
    </xf>
    <xf numFmtId="0" fontId="25" fillId="6" borderId="33" xfId="0" applyNumberFormat="1" applyFont="1" applyFill="1" applyBorder="1" applyAlignment="1">
      <alignment horizontal="left" vertical="center" wrapText="1"/>
    </xf>
    <xf numFmtId="0" fontId="25" fillId="6" borderId="53" xfId="0" applyNumberFormat="1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0" fillId="0" borderId="47" xfId="0" applyNumberFormat="1" applyFont="1" applyBorder="1" applyAlignment="1" applyProtection="1">
      <alignment horizontal="left"/>
      <protection locked="0"/>
    </xf>
    <xf numFmtId="0" fontId="30" fillId="0" borderId="47" xfId="0" applyNumberFormat="1" applyFont="1" applyBorder="1" applyAlignment="1" applyProtection="1">
      <alignment horizontal="left" wrapText="1"/>
      <protection locked="0"/>
    </xf>
    <xf numFmtId="0" fontId="3" fillId="5" borderId="28" xfId="0" applyNumberFormat="1" applyFont="1" applyFill="1" applyBorder="1" applyAlignment="1" applyProtection="1">
      <alignment horizontal="left"/>
      <protection locked="0"/>
    </xf>
    <xf numFmtId="0" fontId="11" fillId="5" borderId="59" xfId="0" applyNumberFormat="1" applyFont="1" applyFill="1" applyBorder="1"/>
    <xf numFmtId="0" fontId="10" fillId="4" borderId="33" xfId="0" applyFont="1" applyFill="1" applyBorder="1" applyAlignment="1">
      <alignment vertical="center" wrapText="1"/>
    </xf>
    <xf numFmtId="0" fontId="12" fillId="0" borderId="43" xfId="0" applyNumberFormat="1" applyFont="1" applyBorder="1" applyAlignment="1">
      <alignment horizontal="center"/>
    </xf>
    <xf numFmtId="0" fontId="19" fillId="5" borderId="44" xfId="0" applyNumberFormat="1" applyFont="1" applyFill="1" applyBorder="1" applyAlignment="1" applyProtection="1">
      <alignment horizontal="right"/>
      <protection locked="0"/>
    </xf>
    <xf numFmtId="0" fontId="10" fillId="5" borderId="44" xfId="0" applyNumberFormat="1" applyFont="1" applyFill="1" applyBorder="1" applyAlignment="1">
      <alignment vertical="center" wrapText="1"/>
    </xf>
    <xf numFmtId="0" fontId="10" fillId="4" borderId="44" xfId="0" applyFont="1" applyFill="1" applyBorder="1" applyAlignment="1">
      <alignment horizontal="center" vertical="center"/>
    </xf>
    <xf numFmtId="0" fontId="10" fillId="4" borderId="60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center" vertical="top" wrapText="1"/>
    </xf>
    <xf numFmtId="0" fontId="10" fillId="5" borderId="44" xfId="0" applyNumberFormat="1" applyFont="1" applyFill="1" applyBorder="1" applyAlignment="1">
      <alignment vertical="top" wrapText="1"/>
    </xf>
    <xf numFmtId="0" fontId="10" fillId="4" borderId="44" xfId="0" applyNumberFormat="1" applyFont="1" applyFill="1" applyBorder="1" applyAlignment="1">
      <alignment horizontal="center" vertical="top" wrapText="1"/>
    </xf>
    <xf numFmtId="0" fontId="11" fillId="0" borderId="59" xfId="0" applyNumberFormat="1" applyFont="1" applyBorder="1"/>
    <xf numFmtId="0" fontId="0" fillId="4" borderId="33" xfId="0" applyFill="1" applyBorder="1" applyAlignment="1">
      <alignment vertical="center" wrapText="1"/>
    </xf>
    <xf numFmtId="0" fontId="4" fillId="0" borderId="11" xfId="0" applyNumberFormat="1" applyFont="1" applyBorder="1" applyAlignment="1" applyProtection="1">
      <alignment horizontal="left"/>
      <protection locked="0"/>
    </xf>
    <xf numFmtId="0" fontId="4" fillId="4" borderId="12" xfId="0" applyNumberFormat="1" applyFont="1" applyFill="1" applyBorder="1" applyAlignment="1">
      <alignment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19" fillId="0" borderId="44" xfId="0" applyNumberFormat="1" applyFont="1" applyBorder="1" applyAlignment="1" applyProtection="1">
      <alignment horizontal="right"/>
      <protection locked="0"/>
    </xf>
    <xf numFmtId="0" fontId="4" fillId="4" borderId="33" xfId="0" applyNumberFormat="1" applyFont="1" applyFill="1" applyBorder="1" applyAlignment="1">
      <alignment vertical="center" wrapText="1"/>
    </xf>
    <xf numFmtId="0" fontId="27" fillId="4" borderId="33" xfId="0" applyNumberFormat="1" applyFont="1" applyFill="1" applyBorder="1"/>
    <xf numFmtId="0" fontId="10" fillId="4" borderId="15" xfId="0" applyFont="1" applyFill="1" applyBorder="1" applyAlignment="1">
      <alignment horizontal="center" vertical="center" wrapText="1"/>
    </xf>
    <xf numFmtId="0" fontId="22" fillId="5" borderId="44" xfId="0" applyNumberFormat="1" applyFont="1" applyFill="1" applyBorder="1" applyAlignment="1" applyProtection="1">
      <alignment horizontal="right"/>
      <protection locked="0"/>
    </xf>
    <xf numFmtId="0" fontId="4" fillId="5" borderId="0" xfId="0" applyNumberFormat="1" applyFont="1" applyFill="1" applyBorder="1" applyAlignment="1" applyProtection="1">
      <alignment horizontal="right" wrapText="1"/>
      <protection locked="0"/>
    </xf>
    <xf numFmtId="0" fontId="10" fillId="4" borderId="33" xfId="0" applyNumberFormat="1" applyFont="1" applyFill="1" applyBorder="1" applyAlignment="1">
      <alignment horizontal="center" vertical="center" wrapText="1"/>
    </xf>
    <xf numFmtId="0" fontId="10" fillId="4" borderId="11" xfId="0" applyNumberFormat="1" applyFont="1" applyFill="1" applyBorder="1" applyAlignment="1">
      <alignment horizontal="center" vertical="center" wrapText="1"/>
    </xf>
    <xf numFmtId="0" fontId="22" fillId="5" borderId="44" xfId="0" applyNumberFormat="1" applyFont="1" applyFill="1" applyBorder="1" applyAlignment="1" applyProtection="1">
      <alignment horizontal="right" vertical="center"/>
      <protection locked="0"/>
    </xf>
    <xf numFmtId="0" fontId="10" fillId="4" borderId="43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 applyProtection="1">
      <alignment horizontal="left"/>
      <protection locked="0"/>
    </xf>
    <xf numFmtId="0" fontId="4" fillId="4" borderId="12" xfId="0" applyNumberFormat="1" applyFont="1" applyFill="1" applyBorder="1" applyAlignment="1">
      <alignment vertical="top" wrapText="1"/>
    </xf>
    <xf numFmtId="0" fontId="4" fillId="4" borderId="12" xfId="0" applyNumberFormat="1" applyFont="1" applyFill="1" applyBorder="1" applyAlignment="1">
      <alignment horizontal="center" vertical="top" wrapText="1"/>
    </xf>
    <xf numFmtId="0" fontId="10" fillId="6" borderId="59" xfId="0" applyNumberFormat="1" applyFont="1" applyFill="1" applyBorder="1"/>
    <xf numFmtId="0" fontId="21" fillId="4" borderId="44" xfId="0" applyFont="1" applyFill="1" applyBorder="1" applyAlignment="1">
      <alignment horizontal="center" vertical="center" wrapText="1"/>
    </xf>
    <xf numFmtId="0" fontId="5" fillId="0" borderId="33" xfId="0" applyNumberFormat="1" applyFont="1" applyBorder="1" applyAlignment="1">
      <alignment horizontal="center" vertical="center" wrapText="1"/>
    </xf>
    <xf numFmtId="0" fontId="25" fillId="0" borderId="33" xfId="0" applyNumberFormat="1" applyFont="1" applyBorder="1" applyAlignment="1">
      <alignment horizontal="center" vertical="center" wrapText="1"/>
    </xf>
    <xf numFmtId="0" fontId="19" fillId="5" borderId="44" xfId="0" applyNumberFormat="1" applyFont="1" applyFill="1" applyBorder="1" applyAlignment="1" applyProtection="1">
      <alignment horizontal="right" vertical="center"/>
      <protection locked="0"/>
    </xf>
    <xf numFmtId="0" fontId="12" fillId="5" borderId="44" xfId="0" applyNumberFormat="1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0" fontId="10" fillId="4" borderId="29" xfId="0" applyNumberFormat="1" applyFont="1" applyFill="1" applyBorder="1" applyAlignment="1">
      <alignment horizontal="center" vertical="top" wrapText="1"/>
    </xf>
    <xf numFmtId="0" fontId="10" fillId="4" borderId="44" xfId="0" applyFont="1" applyFill="1" applyBorder="1" applyAlignment="1">
      <alignment horizontal="center" vertical="top"/>
    </xf>
    <xf numFmtId="0" fontId="10" fillId="4" borderId="60" xfId="0" applyNumberFormat="1" applyFont="1" applyFill="1" applyBorder="1" applyAlignment="1">
      <alignment horizontal="center" vertical="top" wrapText="1"/>
    </xf>
    <xf numFmtId="0" fontId="10" fillId="6" borderId="12" xfId="0" applyNumberFormat="1" applyFont="1" applyFill="1" applyBorder="1" applyAlignment="1">
      <alignment vertical="top" wrapText="1"/>
    </xf>
    <xf numFmtId="0" fontId="10" fillId="6" borderId="17" xfId="0" applyNumberFormat="1" applyFont="1" applyFill="1" applyBorder="1" applyAlignment="1">
      <alignment vertical="top" wrapText="1"/>
    </xf>
    <xf numFmtId="0" fontId="3" fillId="0" borderId="12" xfId="0" applyNumberFormat="1" applyFont="1" applyBorder="1"/>
    <xf numFmtId="0" fontId="22" fillId="5" borderId="11" xfId="0" applyNumberFormat="1" applyFont="1" applyFill="1" applyBorder="1" applyAlignment="1" applyProtection="1">
      <alignment horizontal="left"/>
      <protection locked="0"/>
    </xf>
    <xf numFmtId="0" fontId="3" fillId="5" borderId="47" xfId="0" applyNumberFormat="1" applyFont="1" applyFill="1" applyBorder="1" applyAlignment="1" applyProtection="1">
      <alignment horizontal="left"/>
      <protection locked="0"/>
    </xf>
    <xf numFmtId="0" fontId="22" fillId="5" borderId="47" xfId="0" applyNumberFormat="1" applyFont="1" applyFill="1" applyBorder="1" applyAlignment="1" applyProtection="1">
      <alignment horizontal="right" wrapText="1"/>
      <protection locked="0"/>
    </xf>
    <xf numFmtId="0" fontId="19" fillId="5" borderId="47" xfId="0" applyNumberFormat="1" applyFont="1" applyFill="1" applyBorder="1" applyAlignment="1" applyProtection="1">
      <alignment horizontal="right" wrapText="1"/>
      <protection locked="0"/>
    </xf>
    <xf numFmtId="0" fontId="12" fillId="3" borderId="17" xfId="0" applyNumberFormat="1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 vertical="center" wrapText="1"/>
    </xf>
    <xf numFmtId="0" fontId="12" fillId="5" borderId="28" xfId="0" applyNumberFormat="1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 vertical="center" wrapText="1"/>
    </xf>
    <xf numFmtId="0" fontId="3" fillId="5" borderId="28" xfId="0" applyNumberFormat="1" applyFont="1" applyFill="1" applyBorder="1" applyAlignment="1">
      <alignment horizontal="center"/>
    </xf>
    <xf numFmtId="0" fontId="25" fillId="5" borderId="54" xfId="0" applyNumberFormat="1" applyFont="1" applyFill="1" applyBorder="1" applyAlignment="1">
      <alignment horizontal="center" vertical="center" wrapText="1"/>
    </xf>
    <xf numFmtId="0" fontId="25" fillId="5" borderId="28" xfId="0" applyNumberFormat="1" applyFont="1" applyFill="1" applyBorder="1" applyAlignment="1">
      <alignment horizontal="center" vertical="center" wrapText="1"/>
    </xf>
    <xf numFmtId="0" fontId="3" fillId="6" borderId="28" xfId="0" applyNumberFormat="1" applyFont="1" applyFill="1" applyBorder="1" applyAlignment="1">
      <alignment vertical="top" wrapText="1"/>
    </xf>
    <xf numFmtId="0" fontId="3" fillId="6" borderId="28" xfId="0" applyNumberFormat="1" applyFont="1" applyFill="1" applyBorder="1" applyAlignment="1">
      <alignment horizontal="center" vertical="top" wrapText="1"/>
    </xf>
    <xf numFmtId="0" fontId="24" fillId="5" borderId="0" xfId="0" applyNumberFormat="1" applyFont="1" applyFill="1" applyBorder="1" applyAlignment="1">
      <alignment horizontal="center" vertical="center" wrapText="1"/>
    </xf>
    <xf numFmtId="0" fontId="3" fillId="6" borderId="33" xfId="0" applyNumberFormat="1" applyFont="1" applyFill="1" applyBorder="1" applyAlignment="1">
      <alignment vertical="top" wrapText="1"/>
    </xf>
    <xf numFmtId="0" fontId="25" fillId="5" borderId="28" xfId="0" applyNumberFormat="1" applyFont="1" applyFill="1" applyBorder="1" applyAlignment="1">
      <alignment horizontal="left" vertical="center" wrapText="1"/>
    </xf>
    <xf numFmtId="0" fontId="26" fillId="5" borderId="28" xfId="0" applyNumberFormat="1" applyFont="1" applyFill="1" applyBorder="1" applyAlignment="1">
      <alignment horizontal="center" vertical="center" wrapText="1"/>
    </xf>
    <xf numFmtId="0" fontId="12" fillId="5" borderId="33" xfId="0" applyNumberFormat="1" applyFont="1" applyFill="1" applyBorder="1" applyAlignment="1">
      <alignment horizontal="center"/>
    </xf>
    <xf numFmtId="0" fontId="3" fillId="5" borderId="33" xfId="0" applyNumberFormat="1" applyFont="1" applyFill="1" applyBorder="1" applyAlignment="1">
      <alignment horizontal="center"/>
    </xf>
    <xf numFmtId="0" fontId="3" fillId="6" borderId="33" xfId="0" applyNumberFormat="1" applyFont="1" applyFill="1" applyBorder="1" applyAlignment="1">
      <alignment horizontal="center" vertical="top" wrapText="1"/>
    </xf>
    <xf numFmtId="0" fontId="3" fillId="6" borderId="33" xfId="0" applyFont="1" applyFill="1" applyBorder="1" applyAlignment="1">
      <alignment horizontal="center" vertical="center" wrapText="1"/>
    </xf>
    <xf numFmtId="0" fontId="12" fillId="5" borderId="35" xfId="0" applyNumberFormat="1" applyFont="1" applyFill="1" applyBorder="1" applyAlignment="1">
      <alignment horizontal="center"/>
    </xf>
    <xf numFmtId="0" fontId="3" fillId="5" borderId="35" xfId="0" applyNumberFormat="1" applyFont="1" applyFill="1" applyBorder="1" applyAlignment="1">
      <alignment horizontal="center"/>
    </xf>
    <xf numFmtId="0" fontId="24" fillId="5" borderId="62" xfId="0" applyNumberFormat="1" applyFont="1" applyFill="1" applyBorder="1" applyAlignment="1">
      <alignment horizontal="center" vertical="center" wrapText="1"/>
    </xf>
    <xf numFmtId="0" fontId="26" fillId="5" borderId="35" xfId="0" applyNumberFormat="1" applyFont="1" applyFill="1" applyBorder="1" applyAlignment="1">
      <alignment horizontal="center" vertical="center" wrapText="1"/>
    </xf>
    <xf numFmtId="0" fontId="3" fillId="5" borderId="61" xfId="0" applyNumberFormat="1" applyFont="1" applyFill="1" applyBorder="1" applyAlignment="1">
      <alignment vertical="top" wrapText="1"/>
    </xf>
    <xf numFmtId="0" fontId="3" fillId="6" borderId="35" xfId="0" applyNumberFormat="1" applyFont="1" applyFill="1" applyBorder="1" applyAlignment="1">
      <alignment horizontal="center" vertical="top" wrapText="1"/>
    </xf>
    <xf numFmtId="0" fontId="3" fillId="6" borderId="35" xfId="0" applyFont="1" applyFill="1" applyBorder="1" applyAlignment="1">
      <alignment horizontal="center" vertical="center" wrapText="1"/>
    </xf>
    <xf numFmtId="0" fontId="25" fillId="5" borderId="63" xfId="0" applyNumberFormat="1" applyFont="1" applyFill="1" applyBorder="1" applyAlignment="1">
      <alignment horizontal="center" vertical="center" wrapText="1"/>
    </xf>
    <xf numFmtId="0" fontId="25" fillId="5" borderId="33" xfId="0" applyNumberFormat="1" applyFont="1" applyFill="1" applyBorder="1" applyAlignment="1">
      <alignment horizontal="left" vertical="center" wrapText="1"/>
    </xf>
    <xf numFmtId="0" fontId="27" fillId="6" borderId="64" xfId="0" applyNumberFormat="1" applyFont="1" applyFill="1" applyBorder="1" applyAlignment="1">
      <alignment horizontal="center" vertical="center" wrapText="1"/>
    </xf>
    <xf numFmtId="0" fontId="27" fillId="6" borderId="65" xfId="0" applyNumberFormat="1" applyFont="1" applyFill="1" applyBorder="1" applyAlignment="1">
      <alignment horizontal="center" vertical="center" wrapText="1"/>
    </xf>
    <xf numFmtId="0" fontId="3" fillId="6" borderId="54" xfId="0" applyNumberFormat="1" applyFont="1" applyFill="1" applyBorder="1" applyAlignment="1">
      <alignment horizontal="center" vertical="top" wrapText="1"/>
    </xf>
    <xf numFmtId="0" fontId="3" fillId="5" borderId="63" xfId="0" applyNumberFormat="1" applyFont="1" applyFill="1" applyBorder="1" applyAlignment="1">
      <alignment horizontal="center"/>
    </xf>
    <xf numFmtId="0" fontId="25" fillId="5" borderId="66" xfId="0" applyNumberFormat="1" applyFont="1" applyFill="1" applyBorder="1" applyAlignment="1">
      <alignment horizontal="center" vertical="center" wrapText="1"/>
    </xf>
    <xf numFmtId="0" fontId="24" fillId="5" borderId="33" xfId="0" applyNumberFormat="1" applyFont="1" applyFill="1" applyBorder="1" applyAlignment="1">
      <alignment horizontal="center" vertical="center" wrapText="1"/>
    </xf>
    <xf numFmtId="0" fontId="12" fillId="8" borderId="35" xfId="0" applyNumberFormat="1" applyFont="1" applyFill="1" applyBorder="1" applyAlignment="1">
      <alignment horizontal="center"/>
    </xf>
    <xf numFmtId="0" fontId="3" fillId="8" borderId="35" xfId="0" applyNumberFormat="1" applyFont="1" applyFill="1" applyBorder="1" applyAlignment="1">
      <alignment horizontal="center"/>
    </xf>
    <xf numFmtId="0" fontId="3" fillId="8" borderId="35" xfId="0" applyNumberFormat="1" applyFont="1" applyFill="1" applyBorder="1" applyAlignment="1">
      <alignment vertical="top" wrapText="1"/>
    </xf>
    <xf numFmtId="0" fontId="3" fillId="8" borderId="35" xfId="0" applyNumberFormat="1" applyFont="1" applyFill="1" applyBorder="1" applyAlignment="1">
      <alignment horizontal="center" vertical="top" wrapText="1"/>
    </xf>
    <xf numFmtId="0" fontId="3" fillId="8" borderId="35" xfId="0" applyFont="1" applyFill="1" applyBorder="1" applyAlignment="1">
      <alignment horizontal="center" vertical="center" wrapText="1"/>
    </xf>
    <xf numFmtId="0" fontId="3" fillId="5" borderId="23" xfId="0" applyNumberFormat="1" applyFont="1" applyFill="1" applyBorder="1"/>
    <xf numFmtId="0" fontId="22" fillId="5" borderId="44" xfId="0" applyNumberFormat="1" applyFont="1" applyFill="1" applyBorder="1" applyProtection="1">
      <protection locked="0"/>
    </xf>
    <xf numFmtId="0" fontId="10" fillId="4" borderId="4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28" xfId="0" applyNumberFormat="1" applyFont="1" applyFill="1" applyBorder="1" applyProtection="1">
      <protection locked="0"/>
    </xf>
    <xf numFmtId="0" fontId="10" fillId="4" borderId="28" xfId="0" applyNumberFormat="1" applyFont="1" applyFill="1" applyBorder="1" applyAlignment="1" applyProtection="1">
      <alignment vertical="center" wrapText="1"/>
      <protection locked="0"/>
    </xf>
    <xf numFmtId="0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8" xfId="0" applyNumberFormat="1" applyFont="1" applyFill="1" applyBorder="1" applyProtection="1">
      <protection locked="0"/>
    </xf>
    <xf numFmtId="0" fontId="10" fillId="4" borderId="33" xfId="0" applyNumberFormat="1" applyFont="1" applyFill="1" applyBorder="1" applyAlignment="1" applyProtection="1">
      <alignment vertical="center" wrapText="1"/>
      <protection locked="0"/>
    </xf>
    <xf numFmtId="0" fontId="10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3" xfId="0" applyFont="1" applyFill="1" applyBorder="1" applyAlignment="1">
      <alignment horizontal="center" vertical="center" wrapText="1"/>
    </xf>
    <xf numFmtId="0" fontId="3" fillId="0" borderId="29" xfId="0" applyNumberFormat="1" applyFont="1" applyBorder="1"/>
    <xf numFmtId="0" fontId="3" fillId="5" borderId="33" xfId="0" applyNumberFormat="1" applyFont="1" applyFill="1" applyBorder="1" applyProtection="1">
      <protection locked="0"/>
    </xf>
    <xf numFmtId="0" fontId="3" fillId="5" borderId="28" xfId="0" applyNumberFormat="1" applyFont="1" applyFill="1" applyBorder="1" applyProtection="1">
      <protection locked="0"/>
    </xf>
    <xf numFmtId="0" fontId="3" fillId="5" borderId="33" xfId="0" applyNumberFormat="1" applyFont="1" applyFill="1" applyBorder="1" applyAlignment="1" applyProtection="1">
      <alignment horizontal="left"/>
      <protection locked="0"/>
    </xf>
    <xf numFmtId="0" fontId="11" fillId="0" borderId="70" xfId="0" applyNumberFormat="1" applyFont="1" applyBorder="1"/>
    <xf numFmtId="0" fontId="22" fillId="5" borderId="35" xfId="0" applyNumberFormat="1" applyFont="1" applyFill="1" applyBorder="1" applyAlignment="1" applyProtection="1">
      <alignment horizontal="left"/>
      <protection locked="0"/>
    </xf>
    <xf numFmtId="0" fontId="10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>
      <alignment horizontal="center" vertical="center" wrapText="1"/>
    </xf>
    <xf numFmtId="0" fontId="3" fillId="5" borderId="28" xfId="0" applyNumberFormat="1" applyFont="1" applyFill="1" applyBorder="1" applyAlignment="1" applyProtection="1">
      <alignment wrapText="1"/>
      <protection locked="0"/>
    </xf>
    <xf numFmtId="0" fontId="3" fillId="4" borderId="28" xfId="0" applyNumberFormat="1" applyFont="1" applyFill="1" applyBorder="1" applyAlignment="1" applyProtection="1">
      <alignment vertical="center" wrapText="1"/>
      <protection locked="0"/>
    </xf>
    <xf numFmtId="0" fontId="22" fillId="5" borderId="35" xfId="0" applyNumberFormat="1" applyFont="1" applyFill="1" applyBorder="1" applyProtection="1">
      <protection locked="0"/>
    </xf>
    <xf numFmtId="0" fontId="12" fillId="8" borderId="71" xfId="0" applyNumberFormat="1" applyFont="1" applyFill="1" applyBorder="1" applyAlignment="1">
      <alignment horizontal="center"/>
    </xf>
    <xf numFmtId="0" fontId="12" fillId="8" borderId="72" xfId="0" applyNumberFormat="1" applyFont="1" applyFill="1" applyBorder="1" applyAlignment="1">
      <alignment horizontal="center"/>
    </xf>
    <xf numFmtId="0" fontId="10" fillId="8" borderId="75" xfId="0" applyNumberFormat="1" applyFont="1" applyFill="1" applyBorder="1" applyAlignment="1" applyProtection="1">
      <alignment vertical="center" wrapText="1"/>
      <protection locked="0"/>
    </xf>
    <xf numFmtId="0" fontId="10" fillId="8" borderId="7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75" xfId="0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 applyProtection="1">
      <alignment vertical="center" wrapText="1"/>
      <protection locked="0"/>
    </xf>
    <xf numFmtId="0" fontId="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28" xfId="0" applyNumberFormat="1" applyFont="1" applyFill="1" applyBorder="1" applyAlignment="1" applyProtection="1">
      <alignment vertical="center" wrapText="1"/>
      <protection locked="0"/>
    </xf>
    <xf numFmtId="0" fontId="10" fillId="5" borderId="35" xfId="0" applyNumberFormat="1" applyFont="1" applyFill="1" applyBorder="1" applyAlignment="1" applyProtection="1">
      <alignment vertical="center" wrapText="1"/>
      <protection locked="0"/>
    </xf>
    <xf numFmtId="0" fontId="10" fillId="5" borderId="43" xfId="0" applyNumberFormat="1" applyFont="1" applyFill="1" applyBorder="1" applyAlignment="1" applyProtection="1">
      <alignment vertical="center" wrapText="1"/>
      <protection locked="0"/>
    </xf>
    <xf numFmtId="0" fontId="3" fillId="5" borderId="28" xfId="0" applyNumberFormat="1" applyFont="1" applyFill="1" applyBorder="1" applyAlignment="1">
      <alignment vertical="top" wrapText="1"/>
    </xf>
    <xf numFmtId="0" fontId="12" fillId="8" borderId="40" xfId="0" applyNumberFormat="1" applyFont="1" applyFill="1" applyBorder="1" applyAlignment="1">
      <alignment horizontal="center"/>
    </xf>
    <xf numFmtId="0" fontId="12" fillId="8" borderId="42" xfId="0" applyNumberFormat="1" applyFont="1" applyFill="1" applyBorder="1" applyAlignment="1">
      <alignment horizontal="center"/>
    </xf>
    <xf numFmtId="0" fontId="10" fillId="8" borderId="35" xfId="0" applyNumberFormat="1" applyFont="1" applyFill="1" applyBorder="1" applyAlignment="1" applyProtection="1">
      <alignment vertical="center" wrapText="1"/>
      <protection locked="0"/>
    </xf>
    <xf numFmtId="0" fontId="10" fillId="8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35" xfId="0" applyFont="1" applyFill="1" applyBorder="1" applyAlignment="1">
      <alignment horizontal="center" vertical="center" wrapText="1"/>
    </xf>
    <xf numFmtId="0" fontId="3" fillId="0" borderId="70" xfId="0" applyNumberFormat="1" applyFont="1" applyBorder="1"/>
    <xf numFmtId="0" fontId="22" fillId="5" borderId="61" xfId="0" applyNumberFormat="1" applyFont="1" applyFill="1" applyBorder="1" applyProtection="1">
      <protection locked="0"/>
    </xf>
    <xf numFmtId="0" fontId="10" fillId="5" borderId="61" xfId="0" applyNumberFormat="1" applyFont="1" applyFill="1" applyBorder="1" applyAlignment="1" applyProtection="1">
      <alignment vertical="center" wrapText="1"/>
      <protection locked="0"/>
    </xf>
    <xf numFmtId="0" fontId="1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1" xfId="0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Protection="1">
      <protection locked="0"/>
    </xf>
    <xf numFmtId="0" fontId="2" fillId="4" borderId="33" xfId="0" applyNumberFormat="1" applyFont="1" applyFill="1" applyBorder="1" applyAlignment="1" applyProtection="1">
      <alignment vertical="center" wrapText="1"/>
      <protection locked="0"/>
    </xf>
    <xf numFmtId="0" fontId="2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NumberFormat="1" applyFont="1" applyBorder="1"/>
    <xf numFmtId="0" fontId="3" fillId="5" borderId="33" xfId="0" applyNumberFormat="1" applyFont="1" applyFill="1" applyBorder="1" applyAlignment="1" applyProtection="1">
      <alignment wrapText="1"/>
      <protection locked="0"/>
    </xf>
    <xf numFmtId="0" fontId="22" fillId="5" borderId="44" xfId="0" applyNumberFormat="1" applyFont="1" applyFill="1" applyBorder="1" applyAlignment="1" applyProtection="1">
      <alignment horizontal="left"/>
      <protection locked="0"/>
    </xf>
    <xf numFmtId="0" fontId="19" fillId="5" borderId="47" xfId="0" applyNumberFormat="1" applyFont="1" applyFill="1" applyBorder="1" applyAlignment="1" applyProtection="1">
      <alignment horizontal="right"/>
      <protection locked="0"/>
    </xf>
    <xf numFmtId="0" fontId="10" fillId="4" borderId="48" xfId="0" applyNumberFormat="1" applyFont="1" applyFill="1" applyBorder="1" applyAlignment="1">
      <alignment horizontal="center" vertical="center" wrapText="1"/>
    </xf>
    <xf numFmtId="0" fontId="10" fillId="6" borderId="17" xfId="0" applyNumberFormat="1" applyFont="1" applyFill="1" applyBorder="1" applyAlignment="1">
      <alignment vertical="center" wrapText="1"/>
    </xf>
    <xf numFmtId="0" fontId="2" fillId="0" borderId="12" xfId="0" applyNumberFormat="1" applyFont="1" applyBorder="1"/>
    <xf numFmtId="0" fontId="10" fillId="6" borderId="12" xfId="0" applyNumberFormat="1" applyFont="1" applyFill="1" applyBorder="1" applyAlignment="1">
      <alignment vertical="center" wrapText="1"/>
    </xf>
    <xf numFmtId="0" fontId="10" fillId="4" borderId="29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 applyProtection="1">
      <alignment horizontal="left"/>
      <protection locked="0"/>
    </xf>
    <xf numFmtId="0" fontId="2" fillId="5" borderId="47" xfId="0" applyNumberFormat="1" applyFont="1" applyFill="1" applyBorder="1" applyAlignment="1" applyProtection="1">
      <alignment horizontal="left"/>
      <protection locked="0"/>
    </xf>
    <xf numFmtId="0" fontId="12" fillId="8" borderId="19" xfId="0" applyNumberFormat="1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center" wrapText="1"/>
    </xf>
    <xf numFmtId="0" fontId="11" fillId="5" borderId="4" xfId="0" applyNumberFormat="1" applyFont="1" applyFill="1" applyBorder="1"/>
    <xf numFmtId="0" fontId="10" fillId="4" borderId="69" xfId="0" applyNumberFormat="1" applyFont="1" applyFill="1" applyBorder="1" applyAlignment="1" applyProtection="1">
      <alignment horizontal="center" vertical="top" wrapText="1"/>
      <protection locked="0"/>
    </xf>
    <xf numFmtId="0" fontId="22" fillId="5" borderId="44" xfId="0" applyNumberFormat="1" applyFont="1" applyFill="1" applyBorder="1"/>
    <xf numFmtId="0" fontId="10" fillId="5" borderId="43" xfId="0" applyNumberFormat="1" applyFont="1" applyFill="1" applyBorder="1" applyAlignment="1" applyProtection="1">
      <alignment vertical="top" wrapText="1"/>
      <protection locked="0"/>
    </xf>
    <xf numFmtId="0" fontId="10" fillId="4" borderId="4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44" xfId="0" applyNumberFormat="1" applyFont="1" applyFill="1" applyBorder="1" applyAlignment="1" applyProtection="1">
      <alignment horizontal="center" vertical="top" wrapText="1"/>
      <protection locked="0"/>
    </xf>
    <xf numFmtId="0" fontId="10" fillId="4" borderId="60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" xfId="0" applyNumberFormat="1" applyFont="1" applyFill="1" applyBorder="1" applyAlignment="1">
      <alignment wrapText="1"/>
    </xf>
    <xf numFmtId="0" fontId="2" fillId="4" borderId="4" xfId="0" applyNumberFormat="1" applyFont="1" applyFill="1" applyBorder="1" applyAlignment="1" applyProtection="1">
      <alignment vertical="top" wrapText="1"/>
      <protection locked="0"/>
    </xf>
    <xf numFmtId="0" fontId="12" fillId="8" borderId="44" xfId="0" applyNumberFormat="1" applyFont="1" applyFill="1" applyBorder="1" applyAlignment="1">
      <alignment horizontal="center" vertical="top" wrapText="1"/>
    </xf>
    <xf numFmtId="0" fontId="10" fillId="8" borderId="44" xfId="0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25" fillId="0" borderId="32" xfId="0" applyNumberFormat="1" applyFont="1" applyBorder="1" applyAlignment="1">
      <alignment horizontal="left" vertical="center" wrapText="1"/>
    </xf>
    <xf numFmtId="0" fontId="26" fillId="0" borderId="34" xfId="0" applyNumberFormat="1" applyFont="1" applyBorder="1" applyAlignment="1">
      <alignment horizontal="left" vertical="center" wrapText="1"/>
    </xf>
    <xf numFmtId="0" fontId="25" fillId="0" borderId="29" xfId="0" applyNumberFormat="1" applyFont="1" applyBorder="1" applyAlignment="1">
      <alignment horizontal="left" vertical="center" wrapText="1"/>
    </xf>
    <xf numFmtId="0" fontId="25" fillId="0" borderId="30" xfId="0" applyNumberFormat="1" applyFont="1" applyBorder="1" applyAlignment="1">
      <alignment horizontal="left" vertical="center" wrapText="1"/>
    </xf>
    <xf numFmtId="0" fontId="10" fillId="5" borderId="44" xfId="0" applyNumberFormat="1" applyFont="1" applyFill="1" applyBorder="1" applyAlignment="1" applyProtection="1">
      <alignment vertical="center" wrapText="1"/>
      <protection locked="0"/>
    </xf>
    <xf numFmtId="0" fontId="25" fillId="5" borderId="35" xfId="0" applyNumberFormat="1" applyFont="1" applyFill="1" applyBorder="1" applyAlignment="1">
      <alignment horizontal="left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center" vertical="center" wrapText="1"/>
    </xf>
    <xf numFmtId="0" fontId="12" fillId="5" borderId="7" xfId="0" applyNumberFormat="1" applyFont="1" applyFill="1" applyBorder="1" applyAlignment="1">
      <alignment horizontal="center"/>
    </xf>
    <xf numFmtId="0" fontId="12" fillId="5" borderId="10" xfId="0" applyNumberFormat="1" applyFont="1" applyFill="1" applyBorder="1" applyAlignment="1">
      <alignment horizontal="center"/>
    </xf>
    <xf numFmtId="0" fontId="5" fillId="5" borderId="33" xfId="0" applyNumberFormat="1" applyFont="1" applyFill="1" applyBorder="1" applyAlignment="1">
      <alignment horizontal="center" vertical="center" wrapText="1"/>
    </xf>
    <xf numFmtId="0" fontId="12" fillId="5" borderId="12" xfId="0" applyNumberFormat="1" applyFont="1" applyFill="1" applyBorder="1" applyAlignment="1">
      <alignment horizontal="center"/>
    </xf>
    <xf numFmtId="0" fontId="12" fillId="5" borderId="43" xfId="0" applyNumberFormat="1" applyFont="1" applyFill="1" applyBorder="1" applyAlignment="1">
      <alignment horizontal="center"/>
    </xf>
    <xf numFmtId="0" fontId="28" fillId="5" borderId="7" xfId="0" applyNumberFormat="1" applyFont="1" applyFill="1" applyBorder="1" applyAlignment="1">
      <alignment horizontal="center"/>
    </xf>
    <xf numFmtId="0" fontId="12" fillId="5" borderId="77" xfId="0" applyNumberFormat="1" applyFont="1" applyFill="1" applyBorder="1" applyAlignment="1">
      <alignment horizontal="center"/>
    </xf>
    <xf numFmtId="0" fontId="4" fillId="5" borderId="11" xfId="0" applyNumberFormat="1" applyFont="1" applyFill="1" applyBorder="1" applyAlignment="1" applyProtection="1">
      <alignment horizontal="left"/>
      <protection locked="0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3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12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3" xfId="0" applyNumberFormat="1" applyFont="1" applyFill="1" applyBorder="1" applyAlignment="1" applyProtection="1">
      <alignment horizontal="left" wrapText="1"/>
      <protection locked="0"/>
    </xf>
    <xf numFmtId="0" fontId="20" fillId="3" borderId="50" xfId="0" applyNumberFormat="1" applyFont="1" applyFill="1" applyBorder="1" applyAlignment="1">
      <alignment horizontal="center" vertical="center" wrapText="1"/>
    </xf>
    <xf numFmtId="0" fontId="20" fillId="3" borderId="52" xfId="0" applyNumberFormat="1" applyFont="1" applyFill="1" applyBorder="1" applyAlignment="1">
      <alignment horizontal="center" vertical="center" wrapText="1"/>
    </xf>
    <xf numFmtId="0" fontId="20" fillId="3" borderId="19" xfId="0" applyNumberFormat="1" applyFont="1" applyFill="1" applyBorder="1" applyAlignment="1">
      <alignment horizontal="center" vertical="center" wrapText="1"/>
    </xf>
    <xf numFmtId="0" fontId="20" fillId="3" borderId="20" xfId="0" applyNumberFormat="1" applyFont="1" applyFill="1" applyBorder="1" applyAlignment="1">
      <alignment horizontal="center" vertical="center" wrapText="1"/>
    </xf>
    <xf numFmtId="0" fontId="24" fillId="7" borderId="39" xfId="0" applyNumberFormat="1" applyFont="1" applyFill="1" applyBorder="1" applyAlignment="1">
      <alignment horizontal="center" vertical="center" wrapText="1"/>
    </xf>
    <xf numFmtId="0" fontId="24" fillId="7" borderId="46" xfId="0" applyNumberFormat="1" applyFont="1" applyFill="1" applyBorder="1" applyAlignment="1">
      <alignment horizontal="center" vertical="center" wrapText="1"/>
    </xf>
    <xf numFmtId="0" fontId="29" fillId="8" borderId="73" xfId="0" applyNumberFormat="1" applyFont="1" applyFill="1" applyBorder="1" applyAlignment="1">
      <alignment horizontal="left"/>
    </xf>
    <xf numFmtId="0" fontId="29" fillId="8" borderId="74" xfId="0" applyNumberFormat="1" applyFont="1" applyFill="1" applyBorder="1" applyAlignment="1">
      <alignment horizontal="left"/>
    </xf>
    <xf numFmtId="0" fontId="20" fillId="3" borderId="47" xfId="0" applyNumberFormat="1" applyFont="1" applyFill="1" applyBorder="1" applyAlignment="1">
      <alignment horizontal="center" vertical="center" wrapText="1"/>
    </xf>
    <xf numFmtId="0" fontId="20" fillId="3" borderId="51" xfId="0" applyNumberFormat="1" applyFont="1" applyFill="1" applyBorder="1" applyAlignment="1">
      <alignment horizontal="center" vertical="center" wrapText="1"/>
    </xf>
    <xf numFmtId="0" fontId="20" fillId="0" borderId="76" xfId="0" applyNumberFormat="1" applyFont="1" applyBorder="1" applyAlignment="1">
      <alignment horizontal="center" vertical="center" wrapText="1"/>
    </xf>
    <xf numFmtId="0" fontId="20" fillId="0" borderId="21" xfId="0" applyNumberFormat="1" applyFont="1" applyBorder="1" applyAlignment="1">
      <alignment horizontal="center" vertical="center" wrapText="1"/>
    </xf>
    <xf numFmtId="0" fontId="20" fillId="0" borderId="22" xfId="0" applyNumberFormat="1" applyFont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31" fillId="8" borderId="67" xfId="0" applyNumberFormat="1" applyFont="1" applyFill="1" applyBorder="1" applyAlignment="1">
      <alignment horizontal="left" vertical="center" wrapText="1"/>
    </xf>
    <xf numFmtId="0" fontId="31" fillId="8" borderId="68" xfId="0" applyNumberFormat="1" applyFont="1" applyFill="1" applyBorder="1" applyAlignment="1">
      <alignment horizontal="left" vertical="center" wrapText="1"/>
    </xf>
    <xf numFmtId="0" fontId="29" fillId="8" borderId="70" xfId="0" applyNumberFormat="1" applyFont="1" applyFill="1" applyBorder="1" applyAlignment="1">
      <alignment horizontal="left"/>
    </xf>
    <xf numFmtId="0" fontId="29" fillId="8" borderId="68" xfId="0" applyNumberFormat="1" applyFont="1" applyFill="1" applyBorder="1" applyAlignment="1">
      <alignment horizontal="left"/>
    </xf>
    <xf numFmtId="0" fontId="29" fillId="8" borderId="73" xfId="0" applyNumberFormat="1" applyFont="1" applyFill="1" applyBorder="1" applyAlignment="1">
      <alignment horizontal="center"/>
    </xf>
    <xf numFmtId="0" fontId="29" fillId="8" borderId="7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375" sqref="L37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44.6640625" style="1" customWidth="1"/>
    <col min="6" max="6" width="9.33203125" style="1" customWidth="1"/>
    <col min="7" max="7" width="10" style="1" customWidth="1"/>
    <col min="8" max="8" width="7.5546875" style="1" customWidth="1"/>
    <col min="9" max="9" width="8.109375" style="1" customWidth="1"/>
    <col min="10" max="10" width="9.33203125" style="1" customWidth="1"/>
    <col min="11" max="11" width="11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409" t="s">
        <v>112</v>
      </c>
      <c r="D1" s="410"/>
      <c r="E1" s="411"/>
      <c r="F1" s="3" t="s">
        <v>1</v>
      </c>
      <c r="G1" s="1" t="s">
        <v>2</v>
      </c>
      <c r="H1" s="412" t="s">
        <v>37</v>
      </c>
      <c r="I1" s="413"/>
      <c r="J1" s="413"/>
      <c r="K1" s="414"/>
    </row>
    <row r="2" spans="1:12" ht="17.399999999999999" x14ac:dyDescent="0.25">
      <c r="A2" s="4" t="s">
        <v>3</v>
      </c>
      <c r="C2" s="1"/>
      <c r="G2" s="1" t="s">
        <v>4</v>
      </c>
      <c r="H2" s="412" t="s">
        <v>113</v>
      </c>
      <c r="I2" s="413"/>
      <c r="J2" s="413"/>
      <c r="K2" s="414"/>
    </row>
    <row r="3" spans="1:12" ht="17.25" customHeight="1" x14ac:dyDescent="0.25">
      <c r="A3" s="5" t="s">
        <v>5</v>
      </c>
      <c r="C3" s="1"/>
      <c r="D3" s="6"/>
      <c r="E3" s="7" t="s">
        <v>115</v>
      </c>
      <c r="G3" s="1" t="s">
        <v>6</v>
      </c>
      <c r="H3" s="8">
        <v>30</v>
      </c>
      <c r="I3" s="8">
        <v>5</v>
      </c>
      <c r="J3" s="9">
        <v>2025</v>
      </c>
      <c r="K3" s="10"/>
    </row>
    <row r="4" spans="1:12" ht="13.8" thickBot="1" x14ac:dyDescent="0.3">
      <c r="C4" s="1"/>
      <c r="D4" s="5"/>
      <c r="H4" s="11" t="s">
        <v>7</v>
      </c>
      <c r="I4" s="11" t="s">
        <v>8</v>
      </c>
      <c r="J4" s="11" t="s">
        <v>9</v>
      </c>
    </row>
    <row r="5" spans="1:12" ht="31.2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96" t="s">
        <v>14</v>
      </c>
      <c r="F5" s="96" t="s">
        <v>15</v>
      </c>
      <c r="G5" s="96" t="s">
        <v>16</v>
      </c>
      <c r="H5" s="96" t="s">
        <v>17</v>
      </c>
      <c r="I5" s="96" t="s">
        <v>18</v>
      </c>
      <c r="J5" s="96" t="s">
        <v>19</v>
      </c>
      <c r="K5" s="97" t="s">
        <v>20</v>
      </c>
      <c r="L5" s="96" t="s">
        <v>21</v>
      </c>
    </row>
    <row r="6" spans="1:12" ht="15" thickBot="1" x14ac:dyDescent="0.3">
      <c r="A6" s="400">
        <v>1</v>
      </c>
      <c r="B6" s="102">
        <v>1</v>
      </c>
      <c r="C6" s="103" t="s">
        <v>22</v>
      </c>
      <c r="D6" s="104" t="s">
        <v>23</v>
      </c>
      <c r="E6" s="227" t="s">
        <v>60</v>
      </c>
      <c r="F6" s="116">
        <v>200</v>
      </c>
      <c r="G6" s="116">
        <v>8.3000000000000007</v>
      </c>
      <c r="H6" s="116" t="s">
        <v>62</v>
      </c>
      <c r="I6" s="116" t="s">
        <v>63</v>
      </c>
      <c r="J6" s="116">
        <v>274.89999999999998</v>
      </c>
      <c r="K6" s="116" t="s">
        <v>64</v>
      </c>
      <c r="L6" s="116">
        <v>25.8</v>
      </c>
    </row>
    <row r="7" spans="1:12" ht="29.4" thickBot="1" x14ac:dyDescent="0.3">
      <c r="A7" s="110"/>
      <c r="B7" s="110"/>
      <c r="C7" s="105"/>
      <c r="D7" s="108" t="s">
        <v>24</v>
      </c>
      <c r="E7" s="227" t="s">
        <v>38</v>
      </c>
      <c r="F7" s="116">
        <v>200</v>
      </c>
      <c r="G7" s="116">
        <v>0.2</v>
      </c>
      <c r="H7" s="116">
        <v>0</v>
      </c>
      <c r="I7" s="116">
        <v>6.4</v>
      </c>
      <c r="J7" s="116">
        <v>26.8</v>
      </c>
      <c r="K7" s="116" t="s">
        <v>41</v>
      </c>
      <c r="L7" s="116">
        <v>5.5</v>
      </c>
    </row>
    <row r="8" spans="1:12" ht="15" thickBot="1" x14ac:dyDescent="0.3">
      <c r="A8" s="110"/>
      <c r="B8" s="110"/>
      <c r="C8" s="105"/>
      <c r="D8" s="108" t="s">
        <v>25</v>
      </c>
      <c r="E8" s="227" t="s">
        <v>46</v>
      </c>
      <c r="F8" s="116">
        <v>30</v>
      </c>
      <c r="G8" s="116">
        <v>2.4</v>
      </c>
      <c r="H8" s="116">
        <v>0.3</v>
      </c>
      <c r="I8" s="116">
        <v>14.7</v>
      </c>
      <c r="J8" s="116">
        <v>71.2</v>
      </c>
      <c r="K8" s="116" t="s">
        <v>42</v>
      </c>
      <c r="L8" s="116">
        <v>3.6</v>
      </c>
    </row>
    <row r="9" spans="1:12" ht="15" thickBot="1" x14ac:dyDescent="0.3">
      <c r="A9" s="110"/>
      <c r="B9" s="110"/>
      <c r="C9" s="105"/>
      <c r="D9" s="393" t="s">
        <v>25</v>
      </c>
      <c r="E9" s="227" t="s">
        <v>116</v>
      </c>
      <c r="F9" s="116">
        <v>50</v>
      </c>
      <c r="G9" s="116">
        <v>4.25</v>
      </c>
      <c r="H9" s="116">
        <v>2.34</v>
      </c>
      <c r="I9" s="116">
        <v>29.42</v>
      </c>
      <c r="J9" s="116">
        <v>44</v>
      </c>
      <c r="K9" s="116" t="s">
        <v>42</v>
      </c>
      <c r="L9" s="116">
        <v>7.29</v>
      </c>
    </row>
    <row r="10" spans="1:12" ht="15" thickBot="1" x14ac:dyDescent="0.3">
      <c r="A10" s="110"/>
      <c r="B10" s="110"/>
      <c r="C10" s="105"/>
      <c r="D10" s="393" t="s">
        <v>29</v>
      </c>
      <c r="E10" s="227" t="s">
        <v>117</v>
      </c>
      <c r="F10" s="116">
        <v>20</v>
      </c>
      <c r="G10" s="116">
        <v>5.75</v>
      </c>
      <c r="H10" s="116">
        <v>7.5</v>
      </c>
      <c r="I10" s="116">
        <v>0</v>
      </c>
      <c r="J10" s="116">
        <v>89.5</v>
      </c>
      <c r="K10" s="116" t="s">
        <v>118</v>
      </c>
      <c r="L10" s="116">
        <v>15.8</v>
      </c>
    </row>
    <row r="11" spans="1:12" ht="15" thickBot="1" x14ac:dyDescent="0.3">
      <c r="A11" s="110"/>
      <c r="B11" s="110"/>
      <c r="C11" s="105"/>
      <c r="D11" s="393" t="s">
        <v>26</v>
      </c>
      <c r="E11" s="227" t="s">
        <v>119</v>
      </c>
      <c r="F11" s="116">
        <v>240</v>
      </c>
      <c r="G11" s="116">
        <v>3.65</v>
      </c>
      <c r="H11" s="116">
        <v>1.25</v>
      </c>
      <c r="I11" s="116">
        <v>50.4</v>
      </c>
      <c r="J11" s="116">
        <v>226.84</v>
      </c>
      <c r="K11" s="116" t="s">
        <v>42</v>
      </c>
      <c r="L11" s="116">
        <v>42</v>
      </c>
    </row>
    <row r="12" spans="1:12" ht="15" thickBot="1" x14ac:dyDescent="0.3">
      <c r="A12" s="110"/>
      <c r="B12" s="110"/>
      <c r="C12" s="105"/>
      <c r="D12" s="393"/>
      <c r="E12" s="228"/>
      <c r="F12" s="134"/>
      <c r="G12" s="134"/>
      <c r="H12" s="134"/>
      <c r="I12" s="134"/>
      <c r="J12" s="134"/>
      <c r="K12" s="134"/>
      <c r="L12" s="134"/>
    </row>
    <row r="13" spans="1:12" ht="15" thickBot="1" x14ac:dyDescent="0.3">
      <c r="A13" s="110"/>
      <c r="B13" s="110"/>
      <c r="C13" s="105"/>
      <c r="D13" s="394" t="s">
        <v>27</v>
      </c>
      <c r="E13" s="398"/>
      <c r="F13" s="117">
        <f>F6+F7+F8+F9+F10+F11</f>
        <v>740</v>
      </c>
      <c r="G13" s="117">
        <f>G6+G7+G8+G9+G10+G11</f>
        <v>24.549999999999997</v>
      </c>
      <c r="H13" s="117">
        <f>H6+H7+H8+H9+H10+H11</f>
        <v>21.490000000000002</v>
      </c>
      <c r="I13" s="117">
        <f>I6+I7+I8+I9+I10+I11</f>
        <v>138.52000000000001</v>
      </c>
      <c r="J13" s="117">
        <f>J6+J7+J8+J9+J10+J11</f>
        <v>733.24</v>
      </c>
      <c r="K13" s="117"/>
      <c r="L13" s="117">
        <f>L6+L7+L8+L9+L10+L11</f>
        <v>99.99</v>
      </c>
    </row>
    <row r="14" spans="1:12" ht="15" thickBot="1" x14ac:dyDescent="0.3">
      <c r="A14" s="399">
        <v>1</v>
      </c>
      <c r="B14" s="107">
        <v>1</v>
      </c>
      <c r="C14" s="109" t="s">
        <v>28</v>
      </c>
      <c r="D14" s="395" t="s">
        <v>29</v>
      </c>
      <c r="E14" s="229" t="s">
        <v>79</v>
      </c>
      <c r="F14" s="118">
        <v>50</v>
      </c>
      <c r="G14" s="118">
        <v>0.7</v>
      </c>
      <c r="H14" s="118">
        <v>0.1</v>
      </c>
      <c r="I14" s="118">
        <v>2.2999999999999998</v>
      </c>
      <c r="J14" s="118">
        <v>12.8</v>
      </c>
      <c r="K14" s="118" t="s">
        <v>81</v>
      </c>
      <c r="L14" s="118">
        <v>7.79</v>
      </c>
    </row>
    <row r="15" spans="1:12" ht="15" thickBot="1" x14ac:dyDescent="0.3">
      <c r="A15" s="101"/>
      <c r="B15" s="102"/>
      <c r="C15" s="103"/>
      <c r="D15" s="396" t="s">
        <v>30</v>
      </c>
      <c r="E15" s="227" t="s">
        <v>55</v>
      </c>
      <c r="F15" s="116">
        <v>250</v>
      </c>
      <c r="G15" s="116">
        <v>8.4</v>
      </c>
      <c r="H15" s="116">
        <v>5.7</v>
      </c>
      <c r="I15" s="116">
        <v>20.3</v>
      </c>
      <c r="J15" s="116">
        <v>166.4</v>
      </c>
      <c r="K15" s="116" t="s">
        <v>57</v>
      </c>
      <c r="L15" s="116">
        <v>41.37</v>
      </c>
    </row>
    <row r="16" spans="1:12" ht="15" thickBot="1" x14ac:dyDescent="0.3">
      <c r="A16" s="101"/>
      <c r="B16" s="102"/>
      <c r="C16" s="103"/>
      <c r="D16" s="396" t="s">
        <v>31</v>
      </c>
      <c r="E16" s="227" t="s">
        <v>99</v>
      </c>
      <c r="F16" s="116">
        <v>90</v>
      </c>
      <c r="G16" s="116">
        <v>17.2</v>
      </c>
      <c r="H16" s="116">
        <v>3.9</v>
      </c>
      <c r="I16" s="116">
        <v>12</v>
      </c>
      <c r="J16" s="116">
        <v>151.80000000000001</v>
      </c>
      <c r="K16" s="116" t="s">
        <v>100</v>
      </c>
      <c r="L16" s="116">
        <f>74.1-5.06</f>
        <v>69.039999999999992</v>
      </c>
    </row>
    <row r="17" spans="1:15" ht="15" thickBot="1" x14ac:dyDescent="0.3">
      <c r="A17" s="101"/>
      <c r="B17" s="102"/>
      <c r="C17" s="103"/>
      <c r="D17" s="396" t="s">
        <v>32</v>
      </c>
      <c r="E17" s="227" t="s">
        <v>103</v>
      </c>
      <c r="F17" s="116">
        <v>150</v>
      </c>
      <c r="G17" s="116">
        <v>3.5</v>
      </c>
      <c r="H17" s="116">
        <v>4.8</v>
      </c>
      <c r="I17" s="116">
        <v>35</v>
      </c>
      <c r="J17" s="116">
        <v>196.8</v>
      </c>
      <c r="K17" s="116" t="s">
        <v>108</v>
      </c>
      <c r="L17" s="116">
        <v>13.26</v>
      </c>
    </row>
    <row r="18" spans="1:15" ht="29.4" thickBot="1" x14ac:dyDescent="0.3">
      <c r="A18" s="101"/>
      <c r="B18" s="102"/>
      <c r="C18" s="103"/>
      <c r="D18" s="396" t="s">
        <v>89</v>
      </c>
      <c r="E18" s="227" t="s">
        <v>84</v>
      </c>
      <c r="F18" s="116">
        <v>50</v>
      </c>
      <c r="G18" s="116">
        <v>1.4</v>
      </c>
      <c r="H18" s="116">
        <v>1.9</v>
      </c>
      <c r="I18" s="116">
        <v>2.2000000000000002</v>
      </c>
      <c r="J18" s="116">
        <v>31.2</v>
      </c>
      <c r="K18" s="116" t="s">
        <v>87</v>
      </c>
      <c r="L18" s="116">
        <v>3.5</v>
      </c>
    </row>
    <row r="19" spans="1:15" ht="29.4" thickBot="1" x14ac:dyDescent="0.3">
      <c r="A19" s="101"/>
      <c r="B19" s="102"/>
      <c r="C19" s="103"/>
      <c r="D19" s="396" t="s">
        <v>33</v>
      </c>
      <c r="E19" s="227" t="s">
        <v>66</v>
      </c>
      <c r="F19" s="116">
        <v>200</v>
      </c>
      <c r="G19" s="116">
        <v>1</v>
      </c>
      <c r="H19" s="116">
        <v>0.1</v>
      </c>
      <c r="I19" s="116">
        <v>15.6</v>
      </c>
      <c r="J19" s="116">
        <v>66.900000000000006</v>
      </c>
      <c r="K19" s="116" t="s">
        <v>70</v>
      </c>
      <c r="L19" s="116">
        <v>11.5</v>
      </c>
    </row>
    <row r="20" spans="1:15" ht="15" thickBot="1" x14ac:dyDescent="0.3">
      <c r="A20" s="101"/>
      <c r="B20" s="102"/>
      <c r="C20" s="103"/>
      <c r="D20" s="396" t="s">
        <v>34</v>
      </c>
      <c r="E20" s="227" t="s">
        <v>47</v>
      </c>
      <c r="F20" s="116">
        <v>40</v>
      </c>
      <c r="G20" s="116">
        <v>2.67</v>
      </c>
      <c r="H20" s="116">
        <v>0.53</v>
      </c>
      <c r="I20" s="116">
        <v>15.87</v>
      </c>
      <c r="J20" s="116">
        <v>78.27</v>
      </c>
      <c r="K20" s="116" t="s">
        <v>42</v>
      </c>
      <c r="L20" s="116">
        <v>2.8</v>
      </c>
    </row>
    <row r="21" spans="1:15" ht="15" thickBot="1" x14ac:dyDescent="0.3">
      <c r="A21" s="101"/>
      <c r="B21" s="102"/>
      <c r="C21" s="103"/>
      <c r="D21" s="104"/>
      <c r="E21" s="228"/>
      <c r="F21" s="134"/>
      <c r="G21" s="134"/>
      <c r="H21" s="134"/>
      <c r="I21" s="134"/>
      <c r="J21" s="134"/>
      <c r="K21" s="134"/>
      <c r="L21" s="134"/>
    </row>
    <row r="22" spans="1:15" ht="15" thickBot="1" x14ac:dyDescent="0.3">
      <c r="A22" s="111"/>
      <c r="B22" s="112"/>
      <c r="C22" s="113"/>
      <c r="D22" s="114" t="s">
        <v>27</v>
      </c>
      <c r="E22" s="398"/>
      <c r="F22" s="117">
        <f>F14+F15+F16+F17+F18+F19+F20</f>
        <v>830</v>
      </c>
      <c r="G22" s="117">
        <f>G14+G15+G16+G17+G18+G19+G20</f>
        <v>34.869999999999997</v>
      </c>
      <c r="H22" s="117">
        <f>H14+H15+H16+H17+H18+H19+H20</f>
        <v>17.03</v>
      </c>
      <c r="I22" s="117">
        <f>I14+I15+I16+I17+I18+I19+I20</f>
        <v>103.27</v>
      </c>
      <c r="J22" s="117">
        <f>J14+J15+J16+J17+J18+J19+J20</f>
        <v>704.17</v>
      </c>
      <c r="K22" s="117"/>
      <c r="L22" s="117">
        <f>L14+L15+L16+L17+L18+L19+L20</f>
        <v>149.26</v>
      </c>
      <c r="O22" s="1">
        <f>L28-393.25</f>
        <v>0</v>
      </c>
    </row>
    <row r="23" spans="1:15" ht="29.4" thickBot="1" x14ac:dyDescent="0.3">
      <c r="A23" s="399">
        <v>1</v>
      </c>
      <c r="B23" s="107">
        <v>1</v>
      </c>
      <c r="C23" s="109" t="s">
        <v>120</v>
      </c>
      <c r="D23" s="395" t="s">
        <v>24</v>
      </c>
      <c r="E23" s="229" t="s">
        <v>71</v>
      </c>
      <c r="F23" s="118">
        <v>200</v>
      </c>
      <c r="G23" s="118">
        <v>4.7</v>
      </c>
      <c r="H23" s="118">
        <v>3.5</v>
      </c>
      <c r="I23" s="118">
        <v>12.5</v>
      </c>
      <c r="J23" s="118">
        <v>100.4</v>
      </c>
      <c r="K23" s="118" t="s">
        <v>73</v>
      </c>
      <c r="L23" s="118">
        <v>18.5</v>
      </c>
    </row>
    <row r="24" spans="1:15" ht="15" thickBot="1" x14ac:dyDescent="0.3">
      <c r="A24" s="101"/>
      <c r="B24" s="102"/>
      <c r="C24" s="103"/>
      <c r="D24" s="396" t="s">
        <v>25</v>
      </c>
      <c r="E24" s="227" t="s">
        <v>121</v>
      </c>
      <c r="F24" s="116">
        <v>75</v>
      </c>
      <c r="G24" s="116">
        <v>3.83</v>
      </c>
      <c r="H24" s="116">
        <v>4.2</v>
      </c>
      <c r="I24" s="116">
        <v>37.200000000000003</v>
      </c>
      <c r="J24" s="116">
        <v>182.25</v>
      </c>
      <c r="K24" s="116" t="s">
        <v>42</v>
      </c>
      <c r="L24" s="116">
        <v>28</v>
      </c>
    </row>
    <row r="25" spans="1:15" ht="15" thickBot="1" x14ac:dyDescent="0.3">
      <c r="A25" s="101"/>
      <c r="B25" s="102"/>
      <c r="C25" s="103"/>
      <c r="D25" s="396" t="s">
        <v>114</v>
      </c>
      <c r="E25" s="227" t="s">
        <v>122</v>
      </c>
      <c r="F25" s="116">
        <v>200</v>
      </c>
      <c r="G25" s="116">
        <v>5.2</v>
      </c>
      <c r="H25" s="116">
        <v>4</v>
      </c>
      <c r="I25" s="116">
        <v>20.2</v>
      </c>
      <c r="J25" s="116">
        <v>138</v>
      </c>
      <c r="K25" s="116" t="s">
        <v>42</v>
      </c>
      <c r="L25" s="116">
        <v>70.5</v>
      </c>
    </row>
    <row r="26" spans="1:15" ht="15" thickBot="1" x14ac:dyDescent="0.3">
      <c r="A26" s="101"/>
      <c r="B26" s="102"/>
      <c r="C26" s="103"/>
      <c r="D26" s="396" t="s">
        <v>26</v>
      </c>
      <c r="E26" s="227" t="s">
        <v>80</v>
      </c>
      <c r="F26" s="116">
        <v>180</v>
      </c>
      <c r="G26" s="116">
        <v>1.58</v>
      </c>
      <c r="H26" s="116">
        <v>0.34</v>
      </c>
      <c r="I26" s="116">
        <v>14.63</v>
      </c>
      <c r="J26" s="116">
        <v>68.06</v>
      </c>
      <c r="K26" s="116" t="s">
        <v>42</v>
      </c>
      <c r="L26" s="116">
        <v>27</v>
      </c>
    </row>
    <row r="27" spans="1:15" ht="15" thickBot="1" x14ac:dyDescent="0.3">
      <c r="A27" s="101"/>
      <c r="B27" s="102"/>
      <c r="C27" s="103"/>
      <c r="D27" s="106" t="s">
        <v>27</v>
      </c>
      <c r="E27" s="293"/>
      <c r="F27" s="116">
        <f>F23+F24+F25+F26</f>
        <v>655</v>
      </c>
      <c r="G27" s="116">
        <f>G23+G24+G25+G26</f>
        <v>15.31</v>
      </c>
      <c r="H27" s="116">
        <f>H23+H24+H25+H26</f>
        <v>12.04</v>
      </c>
      <c r="I27" s="116">
        <f>I23+I24+I25+I26</f>
        <v>84.53</v>
      </c>
      <c r="J27" s="116">
        <f>J23+J24+J25+J26</f>
        <v>488.71</v>
      </c>
      <c r="K27" s="116"/>
      <c r="L27" s="116">
        <f>L23+L24+L25+L26</f>
        <v>144</v>
      </c>
    </row>
    <row r="28" spans="1:15" ht="15" thickBot="1" x14ac:dyDescent="0.3">
      <c r="A28" s="176"/>
      <c r="B28" s="177"/>
      <c r="C28" s="419" t="s">
        <v>126</v>
      </c>
      <c r="D28" s="420"/>
      <c r="E28" s="178"/>
      <c r="F28" s="179">
        <f>F13+F22+F27</f>
        <v>2225</v>
      </c>
      <c r="G28" s="179">
        <f>G13+G22+G27</f>
        <v>74.72999999999999</v>
      </c>
      <c r="H28" s="179">
        <f>H13+H22+H27</f>
        <v>50.56</v>
      </c>
      <c r="I28" s="179">
        <f>I13+I22+I27</f>
        <v>326.32000000000005</v>
      </c>
      <c r="J28" s="179">
        <f>J13+J22+J27</f>
        <v>1926.12</v>
      </c>
      <c r="K28" s="179"/>
      <c r="L28" s="179">
        <f>L13+L22+L27</f>
        <v>393.25</v>
      </c>
    </row>
    <row r="29" spans="1:15" ht="14.4" x14ac:dyDescent="0.3">
      <c r="A29" s="401">
        <v>1</v>
      </c>
      <c r="B29" s="18">
        <v>2</v>
      </c>
      <c r="C29" s="19" t="s">
        <v>22</v>
      </c>
      <c r="D29" s="121" t="s">
        <v>23</v>
      </c>
      <c r="E29" s="115" t="s">
        <v>123</v>
      </c>
      <c r="F29" s="98">
        <v>150</v>
      </c>
      <c r="G29" s="99">
        <v>10.3</v>
      </c>
      <c r="H29" s="99">
        <v>2.2000000000000002</v>
      </c>
      <c r="I29" s="99">
        <v>37.049999999999997</v>
      </c>
      <c r="J29" s="99">
        <v>326.10000000000002</v>
      </c>
      <c r="K29" s="100">
        <v>274</v>
      </c>
      <c r="L29" s="100">
        <v>20.399999999999999</v>
      </c>
    </row>
    <row r="30" spans="1:15" ht="28.8" x14ac:dyDescent="0.3">
      <c r="A30" s="17"/>
      <c r="B30" s="18"/>
      <c r="C30" s="19"/>
      <c r="D30" s="58" t="s">
        <v>24</v>
      </c>
      <c r="E30" s="57" t="s">
        <v>61</v>
      </c>
      <c r="F30" s="79">
        <v>200</v>
      </c>
      <c r="G30" s="54">
        <v>3.9</v>
      </c>
      <c r="H30" s="54">
        <v>2.9</v>
      </c>
      <c r="I30" s="54">
        <v>11.2</v>
      </c>
      <c r="J30" s="54">
        <v>86</v>
      </c>
      <c r="K30" s="55" t="s">
        <v>65</v>
      </c>
      <c r="L30" s="55">
        <v>15.4</v>
      </c>
    </row>
    <row r="31" spans="1:15" ht="14.4" x14ac:dyDescent="0.3">
      <c r="A31" s="17"/>
      <c r="B31" s="18"/>
      <c r="C31" s="19"/>
      <c r="D31" s="119"/>
      <c r="E31" s="57" t="s">
        <v>72</v>
      </c>
      <c r="F31" s="79">
        <v>20</v>
      </c>
      <c r="G31" s="146">
        <v>1.4</v>
      </c>
      <c r="H31" s="146">
        <v>1.7</v>
      </c>
      <c r="I31" s="54">
        <v>11.1</v>
      </c>
      <c r="J31" s="54">
        <v>65.5</v>
      </c>
      <c r="K31" s="55" t="s">
        <v>42</v>
      </c>
      <c r="L31" s="55">
        <v>15.9</v>
      </c>
    </row>
    <row r="32" spans="1:15" ht="14.4" x14ac:dyDescent="0.3">
      <c r="A32" s="17"/>
      <c r="B32" s="18"/>
      <c r="C32" s="19"/>
      <c r="D32" s="58" t="s">
        <v>26</v>
      </c>
      <c r="E32" s="120" t="s">
        <v>124</v>
      </c>
      <c r="F32" s="53">
        <v>180</v>
      </c>
      <c r="G32" s="54">
        <v>1.98</v>
      </c>
      <c r="H32" s="54">
        <v>0.72</v>
      </c>
      <c r="I32" s="54">
        <v>19.100000000000001</v>
      </c>
      <c r="J32" s="54">
        <v>93.6</v>
      </c>
      <c r="K32" s="55" t="s">
        <v>42</v>
      </c>
      <c r="L32" s="55">
        <v>86.3</v>
      </c>
    </row>
    <row r="33" spans="1:12" ht="13.8" customHeight="1" thickBot="1" x14ac:dyDescent="0.35">
      <c r="A33" s="126"/>
      <c r="B33" s="127"/>
      <c r="C33" s="128"/>
      <c r="D33" s="129" t="s">
        <v>27</v>
      </c>
      <c r="E33" s="397"/>
      <c r="F33" s="130">
        <f>F29+F30+F31+F32</f>
        <v>550</v>
      </c>
      <c r="G33" s="130">
        <f t="shared" ref="G33:J33" si="0">G29+G30+G31+G32</f>
        <v>17.580000000000002</v>
      </c>
      <c r="H33" s="130">
        <f t="shared" si="0"/>
        <v>7.52</v>
      </c>
      <c r="I33" s="130">
        <f t="shared" si="0"/>
        <v>78.45</v>
      </c>
      <c r="J33" s="130">
        <f t="shared" si="0"/>
        <v>571.20000000000005</v>
      </c>
      <c r="K33" s="131"/>
      <c r="L33" s="131">
        <f>L29+L30+L31+L32</f>
        <v>138</v>
      </c>
    </row>
    <row r="34" spans="1:12" ht="23.25" customHeight="1" x14ac:dyDescent="0.3">
      <c r="A34" s="402">
        <f>A29</f>
        <v>1</v>
      </c>
      <c r="B34" s="28">
        <f>B29</f>
        <v>2</v>
      </c>
      <c r="C34" s="19" t="s">
        <v>28</v>
      </c>
      <c r="D34" s="122" t="s">
        <v>29</v>
      </c>
      <c r="E34" s="123" t="s">
        <v>101</v>
      </c>
      <c r="F34" s="124">
        <v>50</v>
      </c>
      <c r="G34" s="125">
        <v>0.5</v>
      </c>
      <c r="H34" s="125">
        <v>0.1</v>
      </c>
      <c r="I34" s="125">
        <v>1.5</v>
      </c>
      <c r="J34" s="125">
        <v>8.5</v>
      </c>
      <c r="K34" s="124" t="s">
        <v>106</v>
      </c>
      <c r="L34" s="100">
        <v>15.3</v>
      </c>
    </row>
    <row r="35" spans="1:12" ht="27.75" customHeight="1" x14ac:dyDescent="0.3">
      <c r="A35" s="17"/>
      <c r="B35" s="18"/>
      <c r="C35" s="19"/>
      <c r="D35" s="68" t="s">
        <v>30</v>
      </c>
      <c r="E35" s="62" t="s">
        <v>102</v>
      </c>
      <c r="F35" s="60">
        <v>250</v>
      </c>
      <c r="G35" s="61">
        <v>5.9</v>
      </c>
      <c r="H35" s="61">
        <v>7.1</v>
      </c>
      <c r="I35" s="61">
        <v>12.7</v>
      </c>
      <c r="J35" s="61">
        <v>138</v>
      </c>
      <c r="K35" s="60" t="s">
        <v>107</v>
      </c>
      <c r="L35" s="55">
        <v>39.53</v>
      </c>
    </row>
    <row r="36" spans="1:12" ht="22.5" customHeight="1" x14ac:dyDescent="0.3">
      <c r="A36" s="17"/>
      <c r="B36" s="18"/>
      <c r="C36" s="19"/>
      <c r="D36" s="68" t="s">
        <v>31</v>
      </c>
      <c r="E36" s="62" t="s">
        <v>125</v>
      </c>
      <c r="F36" s="60">
        <v>90</v>
      </c>
      <c r="G36" s="61">
        <v>12.3</v>
      </c>
      <c r="H36" s="61">
        <v>10.7</v>
      </c>
      <c r="I36" s="61">
        <v>7.5</v>
      </c>
      <c r="J36" s="61">
        <v>175.5</v>
      </c>
      <c r="K36" s="60" t="s">
        <v>69</v>
      </c>
      <c r="L36" s="55">
        <v>55.85</v>
      </c>
    </row>
    <row r="37" spans="1:12" ht="14.4" x14ac:dyDescent="0.3">
      <c r="A37" s="17"/>
      <c r="B37" s="18"/>
      <c r="C37" s="19"/>
      <c r="D37" s="133" t="s">
        <v>32</v>
      </c>
      <c r="E37" s="132" t="s">
        <v>49</v>
      </c>
      <c r="F37" s="60">
        <v>160</v>
      </c>
      <c r="G37" s="61">
        <v>5.7</v>
      </c>
      <c r="H37" s="61">
        <v>5.2</v>
      </c>
      <c r="I37" s="61">
        <v>35</v>
      </c>
      <c r="J37" s="61">
        <v>209.9</v>
      </c>
      <c r="K37" s="60" t="s">
        <v>52</v>
      </c>
      <c r="L37" s="55">
        <v>15.3</v>
      </c>
    </row>
    <row r="38" spans="1:12" ht="28.8" x14ac:dyDescent="0.3">
      <c r="A38" s="17"/>
      <c r="B38" s="18"/>
      <c r="C38" s="19"/>
      <c r="D38" s="68" t="s">
        <v>33</v>
      </c>
      <c r="E38" s="62" t="s">
        <v>74</v>
      </c>
      <c r="F38" s="60">
        <v>200</v>
      </c>
      <c r="G38" s="61">
        <v>0.2</v>
      </c>
      <c r="H38" s="61">
        <v>0.1</v>
      </c>
      <c r="I38" s="61">
        <v>9.9</v>
      </c>
      <c r="J38" s="61">
        <v>41.6</v>
      </c>
      <c r="K38" s="60" t="s">
        <v>77</v>
      </c>
      <c r="L38" s="55">
        <v>14.2</v>
      </c>
    </row>
    <row r="39" spans="1:12" ht="14.4" x14ac:dyDescent="0.3">
      <c r="A39" s="17"/>
      <c r="B39" s="18"/>
      <c r="C39" s="19"/>
      <c r="D39" s="68" t="s">
        <v>34</v>
      </c>
      <c r="E39" s="62" t="s">
        <v>47</v>
      </c>
      <c r="F39" s="60">
        <v>40</v>
      </c>
      <c r="G39" s="61">
        <v>2.67</v>
      </c>
      <c r="H39" s="61">
        <v>0.53</v>
      </c>
      <c r="I39" s="61">
        <v>15.87</v>
      </c>
      <c r="J39" s="61">
        <v>78.27</v>
      </c>
      <c r="K39" s="60" t="s">
        <v>42</v>
      </c>
      <c r="L39" s="55">
        <v>2.8</v>
      </c>
    </row>
    <row r="40" spans="1:12" ht="14.4" x14ac:dyDescent="0.3">
      <c r="A40" s="17"/>
      <c r="B40" s="18"/>
      <c r="C40" s="19"/>
      <c r="D40" s="71"/>
      <c r="E40" s="63"/>
      <c r="F40" s="64"/>
      <c r="G40" s="64"/>
      <c r="H40" s="64"/>
      <c r="I40" s="64"/>
      <c r="J40" s="64"/>
      <c r="K40" s="65"/>
      <c r="L40" s="55"/>
    </row>
    <row r="41" spans="1:12" ht="15" thickBot="1" x14ac:dyDescent="0.35">
      <c r="A41" s="126"/>
      <c r="B41" s="127"/>
      <c r="C41" s="128"/>
      <c r="D41" s="268" t="s">
        <v>27</v>
      </c>
      <c r="E41" s="269"/>
      <c r="F41" s="265">
        <f>F34+F35+F36+F37+F38+F39</f>
        <v>790</v>
      </c>
      <c r="G41" s="265">
        <f>G34+G35+G36+G37+G38+G39</f>
        <v>27.270000000000003</v>
      </c>
      <c r="H41" s="265">
        <f>H34+H35+H36+H37+H38+H39</f>
        <v>23.73</v>
      </c>
      <c r="I41" s="265">
        <f>I34+I35+I36+I37+I38+I39</f>
        <v>82.470000000000013</v>
      </c>
      <c r="J41" s="265">
        <f>J34+J35+J36+J37+J38+J39</f>
        <v>651.77</v>
      </c>
      <c r="K41" s="242"/>
      <c r="L41" s="131">
        <f>SUM(L34:L40)</f>
        <v>142.98000000000002</v>
      </c>
    </row>
    <row r="42" spans="1:12" ht="28.8" x14ac:dyDescent="0.25">
      <c r="A42" s="403">
        <v>1</v>
      </c>
      <c r="B42" s="266">
        <v>2</v>
      </c>
      <c r="C42" s="267" t="s">
        <v>120</v>
      </c>
      <c r="D42" s="267" t="s">
        <v>24</v>
      </c>
      <c r="E42" s="229" t="s">
        <v>38</v>
      </c>
      <c r="F42" s="145">
        <v>200</v>
      </c>
      <c r="G42" s="145">
        <v>0.2</v>
      </c>
      <c r="H42" s="145">
        <v>0</v>
      </c>
      <c r="I42" s="145">
        <v>6.4</v>
      </c>
      <c r="J42" s="145">
        <v>26.8</v>
      </c>
      <c r="K42" s="118" t="s">
        <v>41</v>
      </c>
      <c r="L42" s="118">
        <v>2.5099999999999998</v>
      </c>
    </row>
    <row r="43" spans="1:12" ht="28.8" x14ac:dyDescent="0.25">
      <c r="A43" s="110"/>
      <c r="B43" s="110"/>
      <c r="C43" s="105"/>
      <c r="D43" s="105" t="s">
        <v>43</v>
      </c>
      <c r="E43" s="230" t="s">
        <v>128</v>
      </c>
      <c r="F43" s="144">
        <v>75</v>
      </c>
      <c r="G43" s="144">
        <v>6.59</v>
      </c>
      <c r="H43" s="144">
        <v>10.39</v>
      </c>
      <c r="I43" s="144">
        <v>35.81</v>
      </c>
      <c r="J43" s="144">
        <v>394.8</v>
      </c>
      <c r="K43" s="143" t="s">
        <v>42</v>
      </c>
      <c r="L43" s="116">
        <v>27.25</v>
      </c>
    </row>
    <row r="44" spans="1:12" ht="14.4" x14ac:dyDescent="0.25">
      <c r="A44" s="110"/>
      <c r="B44" s="110"/>
      <c r="C44" s="105"/>
      <c r="D44" s="105" t="s">
        <v>114</v>
      </c>
      <c r="E44" s="227" t="s">
        <v>127</v>
      </c>
      <c r="F44" s="118">
        <v>130</v>
      </c>
      <c r="G44" s="145">
        <v>8.6</v>
      </c>
      <c r="H44" s="145">
        <v>4.7</v>
      </c>
      <c r="I44" s="145">
        <v>16.8</v>
      </c>
      <c r="J44" s="145">
        <v>143</v>
      </c>
      <c r="K44" s="116" t="s">
        <v>42</v>
      </c>
      <c r="L44" s="116">
        <v>48.51</v>
      </c>
    </row>
    <row r="45" spans="1:12" ht="28.8" x14ac:dyDescent="0.25">
      <c r="A45" s="110"/>
      <c r="B45" s="110"/>
      <c r="C45" s="105"/>
      <c r="D45" s="105" t="s">
        <v>43</v>
      </c>
      <c r="E45" s="227" t="s">
        <v>129</v>
      </c>
      <c r="F45" s="142">
        <v>76</v>
      </c>
      <c r="G45" s="144">
        <v>1.68</v>
      </c>
      <c r="H45" s="144">
        <v>1.98</v>
      </c>
      <c r="I45" s="144">
        <v>46.38</v>
      </c>
      <c r="J45" s="144">
        <v>210</v>
      </c>
      <c r="K45" s="143" t="s">
        <v>42</v>
      </c>
      <c r="L45" s="116">
        <v>34</v>
      </c>
    </row>
    <row r="46" spans="1:12" ht="14.4" x14ac:dyDescent="0.25">
      <c r="A46" s="110"/>
      <c r="B46" s="110"/>
      <c r="C46" s="105"/>
      <c r="D46" s="141" t="s">
        <v>27</v>
      </c>
      <c r="E46" s="288"/>
      <c r="F46" s="116">
        <f>F42+F43+F44+F45</f>
        <v>481</v>
      </c>
      <c r="G46" s="116">
        <f t="shared" ref="G46:J46" si="1">G42+G43+G44+G45</f>
        <v>17.07</v>
      </c>
      <c r="H46" s="116">
        <f t="shared" si="1"/>
        <v>17.07</v>
      </c>
      <c r="I46" s="116">
        <f t="shared" si="1"/>
        <v>105.39000000000001</v>
      </c>
      <c r="J46" s="116">
        <f t="shared" si="1"/>
        <v>774.6</v>
      </c>
      <c r="K46" s="116"/>
      <c r="L46" s="116">
        <f>L42+L43+L44+L45</f>
        <v>112.27</v>
      </c>
    </row>
    <row r="47" spans="1:12" ht="15" customHeight="1" thickBot="1" x14ac:dyDescent="0.3">
      <c r="A47" s="137">
        <f>A29</f>
        <v>1</v>
      </c>
      <c r="B47" s="138">
        <f>B29</f>
        <v>2</v>
      </c>
      <c r="C47" s="424" t="s">
        <v>35</v>
      </c>
      <c r="D47" s="416"/>
      <c r="E47" s="139"/>
      <c r="F47" s="140">
        <f>F46+F41+F33</f>
        <v>1821</v>
      </c>
      <c r="G47" s="140">
        <f t="shared" ref="G47:J47" si="2">G46+G41+G33</f>
        <v>61.92</v>
      </c>
      <c r="H47" s="140">
        <f t="shared" si="2"/>
        <v>48.319999999999993</v>
      </c>
      <c r="I47" s="140">
        <f t="shared" si="2"/>
        <v>266.31</v>
      </c>
      <c r="J47" s="140">
        <f t="shared" si="2"/>
        <v>1997.57</v>
      </c>
      <c r="K47" s="140"/>
      <c r="L47" s="140">
        <f t="shared" ref="L47" si="3">L46+L41+L33</f>
        <v>393.25</v>
      </c>
    </row>
    <row r="48" spans="1:12" ht="14.4" x14ac:dyDescent="0.3">
      <c r="A48" s="404">
        <v>1</v>
      </c>
      <c r="B48" s="18">
        <v>3</v>
      </c>
      <c r="C48" s="16" t="s">
        <v>22</v>
      </c>
      <c r="D48" s="72" t="s">
        <v>23</v>
      </c>
      <c r="E48" s="151" t="s">
        <v>135</v>
      </c>
      <c r="F48" s="67">
        <v>150</v>
      </c>
      <c r="G48" s="54">
        <v>29.7</v>
      </c>
      <c r="H48" s="54">
        <v>10.7</v>
      </c>
      <c r="I48" s="54">
        <v>21.6</v>
      </c>
      <c r="J48" s="54">
        <v>301.3</v>
      </c>
      <c r="K48" s="55" t="s">
        <v>95</v>
      </c>
      <c r="L48" s="55">
        <v>53.6</v>
      </c>
    </row>
    <row r="49" spans="1:12" ht="14.4" x14ac:dyDescent="0.3">
      <c r="A49" s="404"/>
      <c r="B49" s="18"/>
      <c r="C49" s="19"/>
      <c r="D49" s="184"/>
      <c r="E49" s="180" t="s">
        <v>136</v>
      </c>
      <c r="F49" s="136">
        <v>30</v>
      </c>
      <c r="G49" s="135">
        <v>0.06</v>
      </c>
      <c r="H49" s="135">
        <v>0.06</v>
      </c>
      <c r="I49" s="135">
        <v>18</v>
      </c>
      <c r="J49" s="135">
        <v>72</v>
      </c>
      <c r="K49" s="181" t="s">
        <v>42</v>
      </c>
      <c r="L49" s="55">
        <v>10.8</v>
      </c>
    </row>
    <row r="50" spans="1:12" ht="14.4" x14ac:dyDescent="0.3">
      <c r="A50" s="404"/>
      <c r="B50" s="18"/>
      <c r="C50" s="183"/>
      <c r="D50" s="186" t="s">
        <v>24</v>
      </c>
      <c r="E50" s="187" t="s">
        <v>93</v>
      </c>
      <c r="F50" s="188">
        <v>200</v>
      </c>
      <c r="G50" s="188">
        <v>1</v>
      </c>
      <c r="H50" s="188">
        <v>1</v>
      </c>
      <c r="I50" s="188">
        <v>9</v>
      </c>
      <c r="J50" s="188">
        <v>50.2</v>
      </c>
      <c r="K50" s="189" t="s">
        <v>138</v>
      </c>
      <c r="L50" s="67">
        <v>7.38</v>
      </c>
    </row>
    <row r="51" spans="1:12" ht="14.4" x14ac:dyDescent="0.3">
      <c r="A51" s="404"/>
      <c r="B51" s="18"/>
      <c r="C51" s="19"/>
      <c r="D51" s="185" t="s">
        <v>26</v>
      </c>
      <c r="E51" s="182" t="s">
        <v>137</v>
      </c>
      <c r="F51" s="100">
        <v>200</v>
      </c>
      <c r="G51" s="99">
        <v>1.8</v>
      </c>
      <c r="H51" s="99">
        <v>0.2</v>
      </c>
      <c r="I51" s="99">
        <v>18</v>
      </c>
      <c r="J51" s="99">
        <v>88</v>
      </c>
      <c r="K51" s="100" t="s">
        <v>42</v>
      </c>
      <c r="L51" s="55">
        <v>65.3</v>
      </c>
    </row>
    <row r="52" spans="1:12" ht="15" thickBot="1" x14ac:dyDescent="0.35">
      <c r="A52" s="405"/>
      <c r="B52" s="127"/>
      <c r="C52" s="128"/>
      <c r="D52" s="259" t="s">
        <v>27</v>
      </c>
      <c r="E52" s="240"/>
      <c r="F52" s="265">
        <f>SUM(F48:F51)</f>
        <v>580</v>
      </c>
      <c r="G52" s="265">
        <f t="shared" ref="G52:J52" si="4">SUM(G48:G51)</f>
        <v>32.559999999999995</v>
      </c>
      <c r="H52" s="265">
        <f t="shared" si="4"/>
        <v>11.959999999999999</v>
      </c>
      <c r="I52" s="265">
        <f t="shared" si="4"/>
        <v>66.599999999999994</v>
      </c>
      <c r="J52" s="265">
        <f t="shared" si="4"/>
        <v>511.5</v>
      </c>
      <c r="K52" s="265"/>
      <c r="L52" s="265">
        <f t="shared" ref="L52" si="5">SUM(L48:L51)</f>
        <v>137.07999999999998</v>
      </c>
    </row>
    <row r="53" spans="1:12" ht="22.5" customHeight="1" x14ac:dyDescent="0.3">
      <c r="A53" s="404">
        <f>A48</f>
        <v>1</v>
      </c>
      <c r="B53" s="28">
        <v>3</v>
      </c>
      <c r="C53" s="19" t="s">
        <v>28</v>
      </c>
      <c r="D53" s="264" t="s">
        <v>29</v>
      </c>
      <c r="E53" s="196" t="s">
        <v>54</v>
      </c>
      <c r="F53" s="100">
        <v>50</v>
      </c>
      <c r="G53" s="99">
        <v>0.6</v>
      </c>
      <c r="H53" s="99">
        <v>3.1</v>
      </c>
      <c r="I53" s="99">
        <v>1.8</v>
      </c>
      <c r="J53" s="99">
        <v>37.5</v>
      </c>
      <c r="K53" s="100" t="s">
        <v>56</v>
      </c>
      <c r="L53" s="100">
        <v>15.6</v>
      </c>
    </row>
    <row r="54" spans="1:12" ht="20.25" customHeight="1" x14ac:dyDescent="0.3">
      <c r="A54" s="404"/>
      <c r="B54" s="18"/>
      <c r="C54" s="19"/>
      <c r="D54" s="74" t="s">
        <v>30</v>
      </c>
      <c r="E54" s="151" t="s">
        <v>132</v>
      </c>
      <c r="F54" s="55">
        <v>250</v>
      </c>
      <c r="G54" s="54">
        <v>5.8</v>
      </c>
      <c r="H54" s="54">
        <v>7</v>
      </c>
      <c r="I54" s="54">
        <v>7.1</v>
      </c>
      <c r="J54" s="54">
        <v>115.3</v>
      </c>
      <c r="K54" s="55" t="s">
        <v>68</v>
      </c>
      <c r="L54" s="55">
        <v>40.799999999999997</v>
      </c>
    </row>
    <row r="55" spans="1:12" ht="14.4" x14ac:dyDescent="0.3">
      <c r="A55" s="404"/>
      <c r="B55" s="18"/>
      <c r="C55" s="19"/>
      <c r="D55" s="147" t="s">
        <v>31</v>
      </c>
      <c r="E55" s="163" t="s">
        <v>130</v>
      </c>
      <c r="F55" s="149">
        <v>230</v>
      </c>
      <c r="G55" s="149">
        <v>17.8</v>
      </c>
      <c r="H55" s="149">
        <v>32.6</v>
      </c>
      <c r="I55" s="149">
        <v>37.799999999999997</v>
      </c>
      <c r="J55" s="149">
        <v>386.8</v>
      </c>
      <c r="K55" s="150" t="s">
        <v>96</v>
      </c>
      <c r="L55" s="67">
        <v>71.87</v>
      </c>
    </row>
    <row r="56" spans="1:12" ht="14.4" x14ac:dyDescent="0.3">
      <c r="A56" s="404"/>
      <c r="B56" s="18"/>
      <c r="C56" s="19"/>
      <c r="D56" s="147" t="s">
        <v>33</v>
      </c>
      <c r="E56" s="164" t="s">
        <v>131</v>
      </c>
      <c r="F56" s="144">
        <v>200</v>
      </c>
      <c r="G56" s="144">
        <v>0.5</v>
      </c>
      <c r="H56" s="144">
        <v>0.2</v>
      </c>
      <c r="I56" s="144">
        <v>22.2</v>
      </c>
      <c r="J56" s="144">
        <v>93</v>
      </c>
      <c r="K56" s="150" t="s">
        <v>110</v>
      </c>
      <c r="L56" s="67">
        <v>15.6</v>
      </c>
    </row>
    <row r="57" spans="1:12" ht="14.4" x14ac:dyDescent="0.3">
      <c r="A57" s="404"/>
      <c r="B57" s="18"/>
      <c r="C57" s="19"/>
      <c r="D57" s="74" t="s">
        <v>34</v>
      </c>
      <c r="E57" s="151" t="s">
        <v>47</v>
      </c>
      <c r="F57" s="55">
        <v>40</v>
      </c>
      <c r="G57" s="54">
        <v>2.67</v>
      </c>
      <c r="H57" s="54">
        <v>0.53</v>
      </c>
      <c r="I57" s="54">
        <v>15.87</v>
      </c>
      <c r="J57" s="54">
        <v>78.27</v>
      </c>
      <c r="K57" s="55" t="s">
        <v>42</v>
      </c>
      <c r="L57" s="55">
        <v>2.8</v>
      </c>
    </row>
    <row r="58" spans="1:12" ht="14.4" x14ac:dyDescent="0.3">
      <c r="A58" s="404"/>
      <c r="B58" s="18"/>
      <c r="C58" s="19"/>
      <c r="D58" s="59"/>
      <c r="E58" s="49"/>
      <c r="F58" s="47"/>
      <c r="G58" s="47"/>
      <c r="H58" s="47"/>
      <c r="I58" s="47"/>
      <c r="J58" s="47"/>
      <c r="K58" s="48"/>
      <c r="L58" s="55"/>
    </row>
    <row r="59" spans="1:12" ht="14.4" x14ac:dyDescent="0.3">
      <c r="A59" s="404"/>
      <c r="B59" s="18"/>
      <c r="C59" s="19"/>
      <c r="D59" s="155" t="s">
        <v>27</v>
      </c>
      <c r="E59" s="152"/>
      <c r="F59" s="153">
        <f>SUM(F53:F58)</f>
        <v>770</v>
      </c>
      <c r="G59" s="153">
        <f t="shared" ref="G59:J59" si="6">SUM(G53:G58)</f>
        <v>27.369999999999997</v>
      </c>
      <c r="H59" s="153">
        <f t="shared" si="6"/>
        <v>43.430000000000007</v>
      </c>
      <c r="I59" s="153">
        <f t="shared" si="6"/>
        <v>84.77</v>
      </c>
      <c r="J59" s="153">
        <f t="shared" si="6"/>
        <v>710.87</v>
      </c>
      <c r="K59" s="153"/>
      <c r="L59" s="153">
        <f t="shared" ref="L59" si="7">SUM(L53:L58)</f>
        <v>146.67000000000002</v>
      </c>
    </row>
    <row r="60" spans="1:12" ht="14.4" x14ac:dyDescent="0.3">
      <c r="A60" s="284">
        <v>1</v>
      </c>
      <c r="B60" s="157">
        <v>3</v>
      </c>
      <c r="C60" s="162" t="s">
        <v>120</v>
      </c>
      <c r="D60" s="235" t="s">
        <v>114</v>
      </c>
      <c r="E60" s="170" t="s">
        <v>133</v>
      </c>
      <c r="F60" s="171">
        <v>260</v>
      </c>
      <c r="G60" s="172">
        <v>7.3</v>
      </c>
      <c r="H60" s="172">
        <v>6.5</v>
      </c>
      <c r="I60" s="172">
        <v>38.5</v>
      </c>
      <c r="J60" s="172">
        <v>241.8</v>
      </c>
      <c r="K60" s="166" t="s">
        <v>42</v>
      </c>
      <c r="L60" s="161">
        <v>94.5</v>
      </c>
    </row>
    <row r="61" spans="1:12" ht="28.8" x14ac:dyDescent="0.3">
      <c r="A61" s="157"/>
      <c r="B61" s="157"/>
      <c r="C61" s="158"/>
      <c r="D61" s="105" t="s">
        <v>43</v>
      </c>
      <c r="E61" s="173" t="s">
        <v>134</v>
      </c>
      <c r="F61" s="144">
        <v>50</v>
      </c>
      <c r="G61" s="144">
        <v>1.68</v>
      </c>
      <c r="H61" s="144">
        <v>1.98</v>
      </c>
      <c r="I61" s="144">
        <v>46.38</v>
      </c>
      <c r="J61" s="144">
        <v>210</v>
      </c>
      <c r="K61" s="167" t="s">
        <v>42</v>
      </c>
      <c r="L61" s="161">
        <v>15</v>
      </c>
    </row>
    <row r="62" spans="1:12" ht="14.4" x14ac:dyDescent="0.3">
      <c r="A62" s="157"/>
      <c r="B62" s="157"/>
      <c r="C62" s="158"/>
      <c r="D62" s="165" t="s">
        <v>27</v>
      </c>
      <c r="E62" s="168"/>
      <c r="F62" s="174">
        <f>SUM(F60:F61)</f>
        <v>310</v>
      </c>
      <c r="G62" s="169">
        <f t="shared" ref="G62:J62" si="8">SUM(G60:G61)</f>
        <v>8.98</v>
      </c>
      <c r="H62" s="169">
        <f t="shared" si="8"/>
        <v>8.48</v>
      </c>
      <c r="I62" s="169">
        <f t="shared" si="8"/>
        <v>84.88</v>
      </c>
      <c r="J62" s="169">
        <f t="shared" si="8"/>
        <v>451.8</v>
      </c>
      <c r="K62" s="169"/>
      <c r="L62" s="169">
        <f t="shared" ref="L62" si="9">SUM(L60:L61)</f>
        <v>109.5</v>
      </c>
    </row>
    <row r="63" spans="1:12" ht="15.75" customHeight="1" thickBot="1" x14ac:dyDescent="0.3">
      <c r="A63" s="156">
        <f>A48</f>
        <v>1</v>
      </c>
      <c r="B63" s="156">
        <f>B48</f>
        <v>3</v>
      </c>
      <c r="C63" s="415" t="s">
        <v>35</v>
      </c>
      <c r="D63" s="416"/>
      <c r="E63" s="139"/>
      <c r="F63" s="190">
        <f>F62+F59+F52</f>
        <v>1660</v>
      </c>
      <c r="G63" s="190">
        <f t="shared" ref="G63:L63" si="10">G62+G59+G52</f>
        <v>68.91</v>
      </c>
      <c r="H63" s="190">
        <f t="shared" si="10"/>
        <v>63.870000000000012</v>
      </c>
      <c r="I63" s="190">
        <f t="shared" si="10"/>
        <v>236.24999999999997</v>
      </c>
      <c r="J63" s="190">
        <f t="shared" si="10"/>
        <v>1674.17</v>
      </c>
      <c r="K63" s="190"/>
      <c r="L63" s="190">
        <f t="shared" si="10"/>
        <v>393.25</v>
      </c>
    </row>
    <row r="64" spans="1:12" ht="15" thickBot="1" x14ac:dyDescent="0.35">
      <c r="A64" s="406">
        <v>1</v>
      </c>
      <c r="B64" s="15">
        <v>4</v>
      </c>
      <c r="C64" s="16" t="s">
        <v>22</v>
      </c>
      <c r="D64" s="76" t="s">
        <v>29</v>
      </c>
      <c r="E64" s="66" t="s">
        <v>117</v>
      </c>
      <c r="F64" s="55">
        <v>20</v>
      </c>
      <c r="G64" s="54">
        <v>5.75</v>
      </c>
      <c r="H64" s="54">
        <v>7.5</v>
      </c>
      <c r="I64" s="54">
        <v>0</v>
      </c>
      <c r="J64" s="54">
        <v>89.5</v>
      </c>
      <c r="K64" s="55" t="s">
        <v>118</v>
      </c>
      <c r="L64" s="55">
        <v>15.4</v>
      </c>
    </row>
    <row r="65" spans="1:12" ht="15" thickBot="1" x14ac:dyDescent="0.35">
      <c r="A65" s="17"/>
      <c r="B65" s="18"/>
      <c r="C65" s="19"/>
      <c r="D65" s="77" t="s">
        <v>23</v>
      </c>
      <c r="E65" s="151" t="s">
        <v>139</v>
      </c>
      <c r="F65" s="55">
        <v>200</v>
      </c>
      <c r="G65" s="54">
        <v>8.3000000000000007</v>
      </c>
      <c r="H65" s="54">
        <v>10.1</v>
      </c>
      <c r="I65" s="54">
        <v>37.6</v>
      </c>
      <c r="J65" s="54">
        <v>274.89999999999998</v>
      </c>
      <c r="K65" s="55" t="s">
        <v>64</v>
      </c>
      <c r="L65" s="55">
        <v>25.2</v>
      </c>
    </row>
    <row r="66" spans="1:12" ht="28.8" x14ac:dyDescent="0.3">
      <c r="A66" s="17"/>
      <c r="B66" s="18"/>
      <c r="C66" s="19"/>
      <c r="D66" s="74" t="s">
        <v>24</v>
      </c>
      <c r="E66" s="66" t="s">
        <v>38</v>
      </c>
      <c r="F66" s="55">
        <v>200</v>
      </c>
      <c r="G66" s="54">
        <v>0.2</v>
      </c>
      <c r="H66" s="54">
        <v>0</v>
      </c>
      <c r="I66" s="54">
        <v>6.4</v>
      </c>
      <c r="J66" s="54">
        <v>26.8</v>
      </c>
      <c r="K66" s="55" t="s">
        <v>41</v>
      </c>
      <c r="L66" s="55">
        <v>5.5</v>
      </c>
    </row>
    <row r="67" spans="1:12" ht="14.4" x14ac:dyDescent="0.3">
      <c r="A67" s="17"/>
      <c r="B67" s="18"/>
      <c r="C67" s="19"/>
      <c r="D67" s="74" t="s">
        <v>25</v>
      </c>
      <c r="E67" s="66" t="s">
        <v>39</v>
      </c>
      <c r="F67" s="55">
        <v>30</v>
      </c>
      <c r="G67" s="54">
        <v>2.4</v>
      </c>
      <c r="H67" s="54">
        <v>0.3</v>
      </c>
      <c r="I67" s="54">
        <v>14.7</v>
      </c>
      <c r="J67" s="54">
        <v>71.2</v>
      </c>
      <c r="K67" s="55" t="s">
        <v>42</v>
      </c>
      <c r="L67" s="55">
        <v>3.6</v>
      </c>
    </row>
    <row r="68" spans="1:12" ht="14.4" x14ac:dyDescent="0.3">
      <c r="A68" s="17"/>
      <c r="B68" s="18"/>
      <c r="C68" s="19"/>
      <c r="D68" s="191" t="s">
        <v>26</v>
      </c>
      <c r="E68" s="192" t="s">
        <v>140</v>
      </c>
      <c r="F68" s="47">
        <v>250</v>
      </c>
      <c r="G68" s="47">
        <v>2.75</v>
      </c>
      <c r="H68" s="47">
        <v>0.75</v>
      </c>
      <c r="I68" s="47">
        <v>22.25</v>
      </c>
      <c r="J68" s="47">
        <v>110</v>
      </c>
      <c r="K68" s="193" t="s">
        <v>42</v>
      </c>
      <c r="L68" s="55">
        <v>82.99</v>
      </c>
    </row>
    <row r="69" spans="1:12" ht="14.4" x14ac:dyDescent="0.3">
      <c r="A69" s="17"/>
      <c r="B69" s="18"/>
      <c r="C69" s="19"/>
      <c r="D69" s="59"/>
      <c r="E69" s="49"/>
      <c r="F69" s="47"/>
      <c r="G69" s="47"/>
      <c r="H69" s="47"/>
      <c r="I69" s="47"/>
      <c r="J69" s="47"/>
      <c r="K69" s="48"/>
      <c r="L69" s="55"/>
    </row>
    <row r="70" spans="1:12" ht="15" thickBot="1" x14ac:dyDescent="0.35">
      <c r="A70" s="126"/>
      <c r="B70" s="127"/>
      <c r="C70" s="128"/>
      <c r="D70" s="255" t="s">
        <v>27</v>
      </c>
      <c r="E70" s="244"/>
      <c r="F70" s="245">
        <f>SUM(F64:F69)</f>
        <v>700</v>
      </c>
      <c r="G70" s="245">
        <f t="shared" ref="G70:L70" si="11">SUM(G64:G69)</f>
        <v>19.399999999999999</v>
      </c>
      <c r="H70" s="245">
        <f t="shared" si="11"/>
        <v>18.650000000000002</v>
      </c>
      <c r="I70" s="245">
        <f t="shared" si="11"/>
        <v>80.95</v>
      </c>
      <c r="J70" s="245">
        <f t="shared" si="11"/>
        <v>572.4</v>
      </c>
      <c r="K70" s="245"/>
      <c r="L70" s="245">
        <f t="shared" si="11"/>
        <v>132.69</v>
      </c>
    </row>
    <row r="71" spans="1:12" ht="30.75" customHeight="1" x14ac:dyDescent="0.3">
      <c r="A71" s="402">
        <f>A64</f>
        <v>1</v>
      </c>
      <c r="B71" s="28">
        <v>4</v>
      </c>
      <c r="C71" s="19" t="s">
        <v>28</v>
      </c>
      <c r="D71" s="219" t="s">
        <v>29</v>
      </c>
      <c r="E71" s="196" t="s">
        <v>82</v>
      </c>
      <c r="F71" s="100">
        <v>60</v>
      </c>
      <c r="G71" s="99">
        <v>1</v>
      </c>
      <c r="H71" s="99">
        <v>6.1</v>
      </c>
      <c r="I71" s="99">
        <v>5.8</v>
      </c>
      <c r="J71" s="99">
        <v>81.5</v>
      </c>
      <c r="K71" s="100" t="s">
        <v>85</v>
      </c>
      <c r="L71" s="100">
        <v>20.8</v>
      </c>
    </row>
    <row r="72" spans="1:12" ht="21.75" customHeight="1" x14ac:dyDescent="0.3">
      <c r="A72" s="17"/>
      <c r="B72" s="18"/>
      <c r="C72" s="19"/>
      <c r="D72" s="74" t="s">
        <v>30</v>
      </c>
      <c r="E72" s="194" t="s">
        <v>141</v>
      </c>
      <c r="F72" s="136">
        <v>250</v>
      </c>
      <c r="G72" s="135">
        <v>4.8</v>
      </c>
      <c r="H72" s="135">
        <v>2.2000000000000002</v>
      </c>
      <c r="I72" s="135">
        <v>15.5</v>
      </c>
      <c r="J72" s="135">
        <v>100.9</v>
      </c>
      <c r="K72" s="181" t="s">
        <v>142</v>
      </c>
      <c r="L72" s="55">
        <v>37.22</v>
      </c>
    </row>
    <row r="73" spans="1:12" ht="27.6" x14ac:dyDescent="0.3">
      <c r="A73" s="17"/>
      <c r="B73" s="18"/>
      <c r="C73" s="19"/>
      <c r="D73" s="74" t="s">
        <v>31</v>
      </c>
      <c r="E73" s="187" t="s">
        <v>143</v>
      </c>
      <c r="F73" s="188">
        <v>230</v>
      </c>
      <c r="G73" s="188">
        <v>27.53</v>
      </c>
      <c r="H73" s="188">
        <v>7.47</v>
      </c>
      <c r="I73" s="188">
        <v>21.97</v>
      </c>
      <c r="J73" s="195">
        <v>265</v>
      </c>
      <c r="K73" s="188" t="s">
        <v>58</v>
      </c>
      <c r="L73" s="67">
        <f>69.32+1.72</f>
        <v>71.039999999999992</v>
      </c>
    </row>
    <row r="74" spans="1:12" ht="28.8" x14ac:dyDescent="0.3">
      <c r="A74" s="17"/>
      <c r="B74" s="18"/>
      <c r="C74" s="19"/>
      <c r="D74" s="74" t="s">
        <v>33</v>
      </c>
      <c r="E74" s="196" t="s">
        <v>144</v>
      </c>
      <c r="F74" s="100">
        <v>200</v>
      </c>
      <c r="G74" s="99">
        <v>0.3</v>
      </c>
      <c r="H74" s="99">
        <v>0.1</v>
      </c>
      <c r="I74" s="99">
        <v>8.4</v>
      </c>
      <c r="J74" s="99">
        <v>35.5</v>
      </c>
      <c r="K74" s="100" t="s">
        <v>110</v>
      </c>
      <c r="L74" s="55">
        <v>18.7</v>
      </c>
    </row>
    <row r="75" spans="1:12" ht="14.4" x14ac:dyDescent="0.3">
      <c r="A75" s="17"/>
      <c r="B75" s="18"/>
      <c r="C75" s="19"/>
      <c r="D75" s="91" t="s">
        <v>34</v>
      </c>
      <c r="E75" s="66" t="s">
        <v>47</v>
      </c>
      <c r="F75" s="55">
        <v>40</v>
      </c>
      <c r="G75" s="54">
        <v>2.6</v>
      </c>
      <c r="H75" s="54">
        <v>0.5</v>
      </c>
      <c r="I75" s="54">
        <v>15.8</v>
      </c>
      <c r="J75" s="54">
        <v>78.2</v>
      </c>
      <c r="K75" s="55" t="s">
        <v>42</v>
      </c>
      <c r="L75" s="55">
        <v>2.8</v>
      </c>
    </row>
    <row r="76" spans="1:12" ht="14.4" x14ac:dyDescent="0.3">
      <c r="A76" s="17"/>
      <c r="B76" s="18"/>
      <c r="C76" s="19"/>
      <c r="D76" s="59"/>
      <c r="E76" s="49"/>
      <c r="F76" s="47"/>
      <c r="G76" s="47"/>
      <c r="H76" s="47"/>
      <c r="I76" s="47"/>
      <c r="J76" s="47"/>
      <c r="K76" s="48"/>
      <c r="L76" s="55"/>
    </row>
    <row r="77" spans="1:12" ht="15" thickBot="1" x14ac:dyDescent="0.35">
      <c r="A77" s="126"/>
      <c r="B77" s="127"/>
      <c r="C77" s="128"/>
      <c r="D77" s="255" t="s">
        <v>27</v>
      </c>
      <c r="E77" s="244"/>
      <c r="F77" s="245">
        <f>SUM(F71:F76)</f>
        <v>780</v>
      </c>
      <c r="G77" s="245">
        <f t="shared" ref="G77:L77" si="12">SUM(G71:G76)</f>
        <v>36.229999999999997</v>
      </c>
      <c r="H77" s="245">
        <f t="shared" si="12"/>
        <v>16.369999999999997</v>
      </c>
      <c r="I77" s="245">
        <f t="shared" si="12"/>
        <v>67.47</v>
      </c>
      <c r="J77" s="245">
        <f t="shared" si="12"/>
        <v>561.1</v>
      </c>
      <c r="K77" s="245"/>
      <c r="L77" s="245">
        <f t="shared" si="12"/>
        <v>150.56</v>
      </c>
    </row>
    <row r="78" spans="1:12" ht="14.4" x14ac:dyDescent="0.3">
      <c r="A78" s="402">
        <v>1</v>
      </c>
      <c r="B78" s="18">
        <v>4</v>
      </c>
      <c r="C78" s="201" t="s">
        <v>120</v>
      </c>
      <c r="D78" s="261" t="s">
        <v>114</v>
      </c>
      <c r="E78" s="262" t="s">
        <v>145</v>
      </c>
      <c r="F78" s="198">
        <v>240</v>
      </c>
      <c r="G78" s="198">
        <v>7.44</v>
      </c>
      <c r="H78" s="198">
        <v>4.8</v>
      </c>
      <c r="I78" s="198">
        <v>39.840000000000003</v>
      </c>
      <c r="J78" s="198">
        <v>232.8</v>
      </c>
      <c r="K78" s="263" t="s">
        <v>42</v>
      </c>
      <c r="L78" s="243">
        <v>74</v>
      </c>
    </row>
    <row r="79" spans="1:12" ht="28.8" x14ac:dyDescent="0.3">
      <c r="A79" s="17"/>
      <c r="B79" s="18"/>
      <c r="C79" s="19"/>
      <c r="D79" s="203" t="s">
        <v>43</v>
      </c>
      <c r="E79" s="202" t="s">
        <v>146</v>
      </c>
      <c r="F79" s="154">
        <v>30</v>
      </c>
      <c r="G79" s="188">
        <v>2.2999999999999998</v>
      </c>
      <c r="H79" s="188">
        <v>2.9</v>
      </c>
      <c r="I79" s="188">
        <v>22.3</v>
      </c>
      <c r="J79" s="188">
        <v>124.7</v>
      </c>
      <c r="K79" s="200" t="s">
        <v>42</v>
      </c>
      <c r="L79" s="33">
        <v>18</v>
      </c>
    </row>
    <row r="80" spans="1:12" ht="28.8" x14ac:dyDescent="0.3">
      <c r="A80" s="17"/>
      <c r="B80" s="18"/>
      <c r="C80" s="19"/>
      <c r="D80" s="203" t="s">
        <v>43</v>
      </c>
      <c r="E80" s="202" t="s">
        <v>147</v>
      </c>
      <c r="F80" s="154">
        <v>28</v>
      </c>
      <c r="G80" s="199">
        <v>1.68</v>
      </c>
      <c r="H80" s="199">
        <v>1.98</v>
      </c>
      <c r="I80" s="199">
        <v>46.38</v>
      </c>
      <c r="J80" s="199">
        <v>210</v>
      </c>
      <c r="K80" s="200" t="s">
        <v>42</v>
      </c>
      <c r="L80" s="33">
        <v>18</v>
      </c>
    </row>
    <row r="81" spans="1:12" ht="14.4" x14ac:dyDescent="0.3">
      <c r="A81" s="17"/>
      <c r="B81" s="18"/>
      <c r="C81" s="19"/>
      <c r="D81" s="197" t="s">
        <v>27</v>
      </c>
      <c r="E81" s="42"/>
      <c r="F81" s="52">
        <f>F78+F79+F80</f>
        <v>298</v>
      </c>
      <c r="G81" s="198">
        <f t="shared" ref="G81:L81" si="13">G78+G79+G80</f>
        <v>11.42</v>
      </c>
      <c r="H81" s="198">
        <f t="shared" si="13"/>
        <v>9.68</v>
      </c>
      <c r="I81" s="198">
        <f t="shared" si="13"/>
        <v>108.52000000000001</v>
      </c>
      <c r="J81" s="198">
        <f t="shared" si="13"/>
        <v>567.5</v>
      </c>
      <c r="K81" s="52"/>
      <c r="L81" s="52">
        <f t="shared" si="13"/>
        <v>110</v>
      </c>
    </row>
    <row r="82" spans="1:12" ht="15.75" customHeight="1" thickBot="1" x14ac:dyDescent="0.3">
      <c r="A82" s="25">
        <f>A64</f>
        <v>1</v>
      </c>
      <c r="B82" s="26">
        <f>B64</f>
        <v>4</v>
      </c>
      <c r="C82" s="417" t="s">
        <v>35</v>
      </c>
      <c r="D82" s="418"/>
      <c r="E82" s="38"/>
      <c r="F82" s="34">
        <f>F70+F77+F81</f>
        <v>1778</v>
      </c>
      <c r="G82" s="34">
        <f>G70+G77+G81</f>
        <v>67.05</v>
      </c>
      <c r="H82" s="34">
        <f t="shared" ref="H82:L82" si="14">H70+H77+H81</f>
        <v>44.699999999999996</v>
      </c>
      <c r="I82" s="34">
        <f t="shared" si="14"/>
        <v>256.94000000000005</v>
      </c>
      <c r="J82" s="34">
        <f t="shared" si="14"/>
        <v>1701</v>
      </c>
      <c r="K82" s="34"/>
      <c r="L82" s="34">
        <f t="shared" si="14"/>
        <v>393.25</v>
      </c>
    </row>
    <row r="83" spans="1:12" ht="22.5" customHeight="1" x14ac:dyDescent="0.3">
      <c r="A83" s="401">
        <v>2</v>
      </c>
      <c r="B83" s="15">
        <v>1</v>
      </c>
      <c r="C83" s="16" t="s">
        <v>22</v>
      </c>
      <c r="D83" s="81" t="s">
        <v>23</v>
      </c>
      <c r="E83" s="151" t="s">
        <v>148</v>
      </c>
      <c r="F83" s="55">
        <v>200</v>
      </c>
      <c r="G83" s="54">
        <v>8.66</v>
      </c>
      <c r="H83" s="54">
        <v>4.9000000000000004</v>
      </c>
      <c r="I83" s="54">
        <v>35.840000000000003</v>
      </c>
      <c r="J83" s="54">
        <v>224</v>
      </c>
      <c r="K83" s="55" t="s">
        <v>64</v>
      </c>
      <c r="L83" s="55">
        <v>21.86</v>
      </c>
    </row>
    <row r="84" spans="1:12" ht="28.8" x14ac:dyDescent="0.3">
      <c r="A84" s="17"/>
      <c r="B84" s="18"/>
      <c r="C84" s="19"/>
      <c r="D84" s="82" t="s">
        <v>24</v>
      </c>
      <c r="E84" s="151" t="s">
        <v>38</v>
      </c>
      <c r="F84" s="55">
        <v>200</v>
      </c>
      <c r="G84" s="54">
        <v>0.2</v>
      </c>
      <c r="H84" s="54">
        <v>0</v>
      </c>
      <c r="I84" s="54">
        <v>6.4</v>
      </c>
      <c r="J84" s="54">
        <v>26.8</v>
      </c>
      <c r="K84" s="55" t="s">
        <v>41</v>
      </c>
      <c r="L84" s="55">
        <v>3.73</v>
      </c>
    </row>
    <row r="85" spans="1:12" ht="14.4" x14ac:dyDescent="0.3">
      <c r="A85" s="17"/>
      <c r="B85" s="18"/>
      <c r="C85" s="19"/>
      <c r="D85" s="69" t="s">
        <v>33</v>
      </c>
      <c r="E85" s="66" t="s">
        <v>111</v>
      </c>
      <c r="F85" s="55">
        <v>200</v>
      </c>
      <c r="G85" s="54">
        <v>1</v>
      </c>
      <c r="H85" s="54">
        <v>0.2</v>
      </c>
      <c r="I85" s="54">
        <v>20.2</v>
      </c>
      <c r="J85" s="54">
        <v>86.6</v>
      </c>
      <c r="K85" s="55" t="s">
        <v>42</v>
      </c>
      <c r="L85" s="55">
        <v>19</v>
      </c>
    </row>
    <row r="86" spans="1:12" ht="14.4" x14ac:dyDescent="0.3">
      <c r="A86" s="17"/>
      <c r="B86" s="18"/>
      <c r="C86" s="19"/>
      <c r="D86" s="82" t="s">
        <v>25</v>
      </c>
      <c r="E86" s="151" t="s">
        <v>149</v>
      </c>
      <c r="F86" s="55">
        <v>100</v>
      </c>
      <c r="G86" s="54">
        <v>8.5</v>
      </c>
      <c r="H86" s="54">
        <v>4.8</v>
      </c>
      <c r="I86" s="54">
        <v>58.85</v>
      </c>
      <c r="J86" s="54">
        <v>88</v>
      </c>
      <c r="K86" s="55" t="s">
        <v>42</v>
      </c>
      <c r="L86" s="136">
        <v>27</v>
      </c>
    </row>
    <row r="87" spans="1:12" ht="14.4" x14ac:dyDescent="0.3">
      <c r="A87" s="17"/>
      <c r="B87" s="18"/>
      <c r="C87" s="19"/>
      <c r="D87" s="70"/>
      <c r="E87" s="78"/>
      <c r="F87" s="79"/>
      <c r="G87" s="79"/>
      <c r="H87" s="79"/>
      <c r="I87" s="79"/>
      <c r="J87" s="79"/>
      <c r="K87" s="213"/>
      <c r="L87" s="161"/>
    </row>
    <row r="88" spans="1:12" ht="15" thickBot="1" x14ac:dyDescent="0.35">
      <c r="A88" s="126"/>
      <c r="B88" s="127"/>
      <c r="C88" s="128"/>
      <c r="D88" s="259" t="s">
        <v>27</v>
      </c>
      <c r="E88" s="240"/>
      <c r="F88" s="130">
        <f>SUM(F83:F87)</f>
        <v>700</v>
      </c>
      <c r="G88" s="130">
        <f t="shared" ref="G88:L88" si="15">SUM(G83:G87)</f>
        <v>18.36</v>
      </c>
      <c r="H88" s="130">
        <f t="shared" si="15"/>
        <v>9.9</v>
      </c>
      <c r="I88" s="130">
        <f t="shared" si="15"/>
        <v>121.28999999999999</v>
      </c>
      <c r="J88" s="130">
        <f t="shared" si="15"/>
        <v>425.4</v>
      </c>
      <c r="K88" s="130">
        <f t="shared" si="15"/>
        <v>0</v>
      </c>
      <c r="L88" s="260">
        <f t="shared" si="15"/>
        <v>71.59</v>
      </c>
    </row>
    <row r="89" spans="1:12" ht="24" customHeight="1" x14ac:dyDescent="0.3">
      <c r="A89" s="407">
        <f>A83</f>
        <v>2</v>
      </c>
      <c r="B89" s="28">
        <v>1</v>
      </c>
      <c r="C89" s="19" t="s">
        <v>28</v>
      </c>
      <c r="D89" s="219" t="s">
        <v>29</v>
      </c>
      <c r="E89" s="252" t="s">
        <v>150</v>
      </c>
      <c r="F89" s="199">
        <v>50</v>
      </c>
      <c r="G89" s="199">
        <v>0.7</v>
      </c>
      <c r="H89" s="199">
        <v>0.1</v>
      </c>
      <c r="I89" s="199">
        <v>1.9</v>
      </c>
      <c r="J89" s="199">
        <v>22</v>
      </c>
      <c r="K89" s="253" t="s">
        <v>81</v>
      </c>
      <c r="L89" s="254">
        <v>7.78</v>
      </c>
    </row>
    <row r="90" spans="1:12" ht="28.8" x14ac:dyDescent="0.3">
      <c r="A90" s="17"/>
      <c r="B90" s="18"/>
      <c r="C90" s="19"/>
      <c r="D90" s="74" t="s">
        <v>30</v>
      </c>
      <c r="E90" s="196" t="s">
        <v>151</v>
      </c>
      <c r="F90" s="100">
        <v>250</v>
      </c>
      <c r="G90" s="99">
        <v>5.0999999999999996</v>
      </c>
      <c r="H90" s="99">
        <v>5.8</v>
      </c>
      <c r="I90" s="99">
        <v>10.8</v>
      </c>
      <c r="J90" s="99">
        <v>115.6</v>
      </c>
      <c r="K90" s="100" t="s">
        <v>75</v>
      </c>
      <c r="L90" s="55">
        <v>34.54</v>
      </c>
    </row>
    <row r="91" spans="1:12" ht="14.4" x14ac:dyDescent="0.3">
      <c r="A91" s="17"/>
      <c r="B91" s="18"/>
      <c r="C91" s="19"/>
      <c r="D91" s="87" t="s">
        <v>32</v>
      </c>
      <c r="E91" s="151" t="s">
        <v>154</v>
      </c>
      <c r="F91" s="205">
        <v>150</v>
      </c>
      <c r="G91" s="206">
        <v>5.66</v>
      </c>
      <c r="H91" s="206">
        <v>5.56</v>
      </c>
      <c r="I91" s="206">
        <v>29.04</v>
      </c>
      <c r="J91" s="206">
        <v>145</v>
      </c>
      <c r="K91" s="100" t="s">
        <v>52</v>
      </c>
      <c r="L91" s="55">
        <v>9.9</v>
      </c>
    </row>
    <row r="92" spans="1:12" ht="28.8" x14ac:dyDescent="0.3">
      <c r="A92" s="17"/>
      <c r="B92" s="18"/>
      <c r="C92" s="19"/>
      <c r="D92" s="87" t="s">
        <v>31</v>
      </c>
      <c r="E92" s="151" t="s">
        <v>153</v>
      </c>
      <c r="F92" s="136">
        <v>90</v>
      </c>
      <c r="G92" s="135">
        <v>14.6</v>
      </c>
      <c r="H92" s="135">
        <v>8.32</v>
      </c>
      <c r="I92" s="135">
        <v>11.04</v>
      </c>
      <c r="J92" s="135">
        <v>177.6</v>
      </c>
      <c r="K92" s="55" t="s">
        <v>78</v>
      </c>
      <c r="L92" s="55">
        <v>58.04</v>
      </c>
    </row>
    <row r="93" spans="1:12" ht="28.8" x14ac:dyDescent="0.3">
      <c r="A93" s="17"/>
      <c r="B93" s="18"/>
      <c r="C93" s="19"/>
      <c r="D93" s="74" t="s">
        <v>33</v>
      </c>
      <c r="E93" s="204" t="s">
        <v>152</v>
      </c>
      <c r="F93" s="188">
        <v>200</v>
      </c>
      <c r="G93" s="188">
        <v>0.24</v>
      </c>
      <c r="H93" s="188">
        <v>0.12</v>
      </c>
      <c r="I93" s="188">
        <v>18.52</v>
      </c>
      <c r="J93" s="188">
        <v>145.08000000000001</v>
      </c>
      <c r="K93" s="67" t="s">
        <v>59</v>
      </c>
      <c r="L93" s="55">
        <v>8.35</v>
      </c>
    </row>
    <row r="94" spans="1:12" ht="14.4" x14ac:dyDescent="0.3">
      <c r="A94" s="17"/>
      <c r="B94" s="18"/>
      <c r="C94" s="19"/>
      <c r="D94" s="74" t="s">
        <v>34</v>
      </c>
      <c r="E94" s="151" t="s">
        <v>47</v>
      </c>
      <c r="F94" s="55">
        <v>40</v>
      </c>
      <c r="G94" s="54">
        <v>2.6</v>
      </c>
      <c r="H94" s="54">
        <v>0.5</v>
      </c>
      <c r="I94" s="54">
        <v>15.8</v>
      </c>
      <c r="J94" s="54">
        <v>78.2</v>
      </c>
      <c r="K94" s="55" t="s">
        <v>42</v>
      </c>
      <c r="L94" s="55">
        <v>2.8</v>
      </c>
    </row>
    <row r="95" spans="1:12" ht="14.4" x14ac:dyDescent="0.3">
      <c r="A95" s="17"/>
      <c r="B95" s="18"/>
      <c r="C95" s="19"/>
      <c r="D95" s="59"/>
      <c r="E95" s="83"/>
      <c r="F95" s="79"/>
      <c r="G95" s="79"/>
      <c r="H95" s="79"/>
      <c r="I95" s="79"/>
      <c r="J95" s="79"/>
      <c r="K95" s="80"/>
      <c r="L95" s="55"/>
    </row>
    <row r="96" spans="1:12" ht="15" thickBot="1" x14ac:dyDescent="0.35">
      <c r="A96" s="126"/>
      <c r="B96" s="127"/>
      <c r="C96" s="128"/>
      <c r="D96" s="255" t="s">
        <v>27</v>
      </c>
      <c r="E96" s="240"/>
      <c r="F96" s="130">
        <f>F89+F90+F91+F92+F93+F94</f>
        <v>780</v>
      </c>
      <c r="G96" s="130">
        <f t="shared" ref="G96:L96" si="16">G89+G90+G91+G92+G93+G94</f>
        <v>28.900000000000002</v>
      </c>
      <c r="H96" s="130">
        <f t="shared" si="16"/>
        <v>20.400000000000002</v>
      </c>
      <c r="I96" s="130">
        <f t="shared" si="16"/>
        <v>87.1</v>
      </c>
      <c r="J96" s="130">
        <f t="shared" si="16"/>
        <v>683.48000000000013</v>
      </c>
      <c r="K96" s="130"/>
      <c r="L96" s="130">
        <f t="shared" si="16"/>
        <v>121.40999999999998</v>
      </c>
    </row>
    <row r="97" spans="1:12" ht="28.8" x14ac:dyDescent="0.3">
      <c r="A97" s="402">
        <v>2</v>
      </c>
      <c r="B97" s="18">
        <v>1</v>
      </c>
      <c r="C97" s="201" t="s">
        <v>120</v>
      </c>
      <c r="D97" s="256" t="s">
        <v>43</v>
      </c>
      <c r="E97" s="252" t="s">
        <v>147</v>
      </c>
      <c r="F97" s="257">
        <v>28</v>
      </c>
      <c r="G97" s="257">
        <v>1.68</v>
      </c>
      <c r="H97" s="257">
        <v>1.98</v>
      </c>
      <c r="I97" s="257">
        <v>46.38</v>
      </c>
      <c r="J97" s="257">
        <v>210</v>
      </c>
      <c r="K97" s="258" t="s">
        <v>42</v>
      </c>
      <c r="L97" s="214">
        <v>18</v>
      </c>
    </row>
    <row r="98" spans="1:12" ht="14.4" x14ac:dyDescent="0.3">
      <c r="A98" s="17"/>
      <c r="B98" s="18"/>
      <c r="C98" s="19"/>
      <c r="D98" s="216" t="s">
        <v>114</v>
      </c>
      <c r="E98" s="212" t="s">
        <v>133</v>
      </c>
      <c r="F98" s="159">
        <v>260</v>
      </c>
      <c r="G98" s="160">
        <v>7.3</v>
      </c>
      <c r="H98" s="160">
        <v>6.5</v>
      </c>
      <c r="I98" s="160">
        <v>38.5</v>
      </c>
      <c r="J98" s="160">
        <v>241.8</v>
      </c>
      <c r="K98" s="167" t="s">
        <v>42</v>
      </c>
      <c r="L98" s="161">
        <v>112.5</v>
      </c>
    </row>
    <row r="99" spans="1:12" ht="28.8" x14ac:dyDescent="0.3">
      <c r="A99" s="17"/>
      <c r="B99" s="18"/>
      <c r="C99" s="19"/>
      <c r="D99" s="215" t="s">
        <v>43</v>
      </c>
      <c r="E99" s="204" t="s">
        <v>155</v>
      </c>
      <c r="F99" s="188">
        <v>76</v>
      </c>
      <c r="G99" s="188">
        <v>1.68</v>
      </c>
      <c r="H99" s="188">
        <v>1.98</v>
      </c>
      <c r="I99" s="188">
        <v>46.38</v>
      </c>
      <c r="J99" s="188">
        <v>210</v>
      </c>
      <c r="K99" s="209" t="s">
        <v>42</v>
      </c>
      <c r="L99" s="56">
        <v>34</v>
      </c>
    </row>
    <row r="100" spans="1:12" ht="14.4" x14ac:dyDescent="0.3">
      <c r="A100" s="17"/>
      <c r="B100" s="18"/>
      <c r="C100" s="19"/>
      <c r="D100" s="197" t="s">
        <v>27</v>
      </c>
      <c r="E100" s="210"/>
      <c r="F100" s="211">
        <f>SUM(F97:F99)</f>
        <v>364</v>
      </c>
      <c r="G100" s="211">
        <f t="shared" ref="G100:L100" si="17">SUM(G97:G99)</f>
        <v>10.66</v>
      </c>
      <c r="H100" s="211">
        <f t="shared" si="17"/>
        <v>10.46</v>
      </c>
      <c r="I100" s="211">
        <f t="shared" si="17"/>
        <v>131.26</v>
      </c>
      <c r="J100" s="211">
        <f t="shared" si="17"/>
        <v>661.8</v>
      </c>
      <c r="K100" s="211"/>
      <c r="L100" s="211">
        <f t="shared" si="17"/>
        <v>164.5</v>
      </c>
    </row>
    <row r="101" spans="1:12" ht="15.75" customHeight="1" thickBot="1" x14ac:dyDescent="0.3">
      <c r="A101" s="25">
        <f>A83</f>
        <v>2</v>
      </c>
      <c r="B101" s="26">
        <f>B83</f>
        <v>1</v>
      </c>
      <c r="C101" s="417" t="s">
        <v>35</v>
      </c>
      <c r="D101" s="423"/>
      <c r="E101" s="38"/>
      <c r="F101" s="27">
        <f>F88+F96+F100</f>
        <v>1844</v>
      </c>
      <c r="G101" s="27">
        <f t="shared" ref="G101:L101" si="18">G88+G96+G100</f>
        <v>57.92</v>
      </c>
      <c r="H101" s="27">
        <f t="shared" si="18"/>
        <v>40.760000000000005</v>
      </c>
      <c r="I101" s="27">
        <f t="shared" si="18"/>
        <v>339.65</v>
      </c>
      <c r="J101" s="27">
        <f t="shared" si="18"/>
        <v>1770.68</v>
      </c>
      <c r="K101" s="27"/>
      <c r="L101" s="27">
        <v>393.25</v>
      </c>
    </row>
    <row r="102" spans="1:12" ht="14.4" x14ac:dyDescent="0.3">
      <c r="A102" s="401">
        <v>2</v>
      </c>
      <c r="B102" s="15">
        <v>2</v>
      </c>
      <c r="C102" s="221" t="s">
        <v>22</v>
      </c>
      <c r="D102" s="220" t="s">
        <v>29</v>
      </c>
      <c r="E102" s="66" t="s">
        <v>117</v>
      </c>
      <c r="F102" s="55">
        <v>20</v>
      </c>
      <c r="G102" s="54">
        <v>5.75</v>
      </c>
      <c r="H102" s="54">
        <v>7.5</v>
      </c>
      <c r="I102" s="54">
        <v>0</v>
      </c>
      <c r="J102" s="54">
        <v>89.5</v>
      </c>
      <c r="K102" s="55" t="s">
        <v>118</v>
      </c>
      <c r="L102" s="55">
        <v>12.26</v>
      </c>
    </row>
    <row r="103" spans="1:12" ht="28.8" x14ac:dyDescent="0.3">
      <c r="A103" s="17"/>
      <c r="B103" s="18"/>
      <c r="C103" s="183"/>
      <c r="D103" s="220" t="s">
        <v>114</v>
      </c>
      <c r="E103" s="66" t="s">
        <v>48</v>
      </c>
      <c r="F103" s="55">
        <v>10</v>
      </c>
      <c r="G103" s="54">
        <v>0.1</v>
      </c>
      <c r="H103" s="54">
        <v>7.3</v>
      </c>
      <c r="I103" s="54">
        <v>0.1</v>
      </c>
      <c r="J103" s="54">
        <v>66.099999999999994</v>
      </c>
      <c r="K103" s="55" t="s">
        <v>51</v>
      </c>
      <c r="L103" s="55">
        <v>10.27</v>
      </c>
    </row>
    <row r="104" spans="1:12" ht="14.4" x14ac:dyDescent="0.3">
      <c r="A104" s="17"/>
      <c r="B104" s="18"/>
      <c r="C104" s="183"/>
      <c r="D104" s="220" t="s">
        <v>23</v>
      </c>
      <c r="E104" s="151" t="s">
        <v>156</v>
      </c>
      <c r="F104" s="55">
        <v>40</v>
      </c>
      <c r="G104" s="54">
        <v>4.8</v>
      </c>
      <c r="H104" s="54">
        <v>4</v>
      </c>
      <c r="I104" s="54">
        <v>0.3</v>
      </c>
      <c r="J104" s="54">
        <v>56.6</v>
      </c>
      <c r="K104" s="175" t="s">
        <v>157</v>
      </c>
      <c r="L104" s="55">
        <v>13.5</v>
      </c>
    </row>
    <row r="105" spans="1:12" ht="28.8" x14ac:dyDescent="0.3">
      <c r="A105" s="17"/>
      <c r="B105" s="18"/>
      <c r="C105" s="19"/>
      <c r="D105" s="219" t="s">
        <v>24</v>
      </c>
      <c r="E105" s="66" t="s">
        <v>38</v>
      </c>
      <c r="F105" s="55">
        <v>200</v>
      </c>
      <c r="G105" s="54">
        <v>0.2</v>
      </c>
      <c r="H105" s="54">
        <v>0</v>
      </c>
      <c r="I105" s="54">
        <v>6.4</v>
      </c>
      <c r="J105" s="54">
        <v>26.8</v>
      </c>
      <c r="K105" s="55" t="s">
        <v>41</v>
      </c>
      <c r="L105" s="55">
        <v>2.5099999999999998</v>
      </c>
    </row>
    <row r="106" spans="1:12" ht="14.4" x14ac:dyDescent="0.3">
      <c r="A106" s="17"/>
      <c r="B106" s="18"/>
      <c r="C106" s="19"/>
      <c r="D106" s="74" t="s">
        <v>25</v>
      </c>
      <c r="E106" s="66" t="s">
        <v>46</v>
      </c>
      <c r="F106" s="55">
        <v>30</v>
      </c>
      <c r="G106" s="54">
        <v>2.4</v>
      </c>
      <c r="H106" s="54">
        <v>0.3</v>
      </c>
      <c r="I106" s="54">
        <v>14.7</v>
      </c>
      <c r="J106" s="54">
        <v>71.2</v>
      </c>
      <c r="K106" s="55" t="s">
        <v>42</v>
      </c>
      <c r="L106" s="55">
        <v>3.6</v>
      </c>
    </row>
    <row r="107" spans="1:12" ht="14.4" x14ac:dyDescent="0.3">
      <c r="A107" s="17"/>
      <c r="B107" s="18"/>
      <c r="C107" s="19"/>
      <c r="D107" s="191" t="s">
        <v>158</v>
      </c>
      <c r="E107" s="217" t="s">
        <v>159</v>
      </c>
      <c r="F107" s="55">
        <v>50</v>
      </c>
      <c r="G107" s="54">
        <v>4.25</v>
      </c>
      <c r="H107" s="54">
        <v>2.35</v>
      </c>
      <c r="I107" s="54">
        <v>29.42</v>
      </c>
      <c r="J107" s="54">
        <v>44</v>
      </c>
      <c r="K107" s="55" t="s">
        <v>42</v>
      </c>
      <c r="L107" s="55">
        <v>26</v>
      </c>
    </row>
    <row r="108" spans="1:12" ht="14.4" x14ac:dyDescent="0.3">
      <c r="A108" s="17"/>
      <c r="B108" s="18"/>
      <c r="C108" s="19"/>
      <c r="D108" s="191" t="s">
        <v>26</v>
      </c>
      <c r="E108" s="218" t="s">
        <v>119</v>
      </c>
      <c r="F108" s="55">
        <v>240</v>
      </c>
      <c r="G108" s="54">
        <v>3.65</v>
      </c>
      <c r="H108" s="54">
        <v>1.25</v>
      </c>
      <c r="I108" s="54">
        <v>5.4</v>
      </c>
      <c r="J108" s="54">
        <v>226.85</v>
      </c>
      <c r="K108" s="223" t="s">
        <v>42</v>
      </c>
      <c r="L108" s="55">
        <v>41.92</v>
      </c>
    </row>
    <row r="109" spans="1:12" ht="15" thickBot="1" x14ac:dyDescent="0.35">
      <c r="A109" s="126"/>
      <c r="B109" s="127"/>
      <c r="C109" s="128"/>
      <c r="D109" s="255" t="s">
        <v>27</v>
      </c>
      <c r="E109" s="240"/>
      <c r="F109" s="130">
        <f>SUM(F102:F108)</f>
        <v>590</v>
      </c>
      <c r="G109" s="130">
        <f t="shared" ref="G109:L109" si="19">SUM(G102:G108)</f>
        <v>21.15</v>
      </c>
      <c r="H109" s="130">
        <f t="shared" si="19"/>
        <v>22.700000000000003</v>
      </c>
      <c r="I109" s="130">
        <f t="shared" si="19"/>
        <v>56.32</v>
      </c>
      <c r="J109" s="130">
        <f t="shared" si="19"/>
        <v>581.04999999999995</v>
      </c>
      <c r="K109" s="130">
        <f t="shared" si="19"/>
        <v>0</v>
      </c>
      <c r="L109" s="130">
        <f t="shared" si="19"/>
        <v>110.06</v>
      </c>
    </row>
    <row r="110" spans="1:12" ht="14.4" x14ac:dyDescent="0.3">
      <c r="A110" s="402">
        <f>A102</f>
        <v>2</v>
      </c>
      <c r="B110" s="28">
        <f>B102</f>
        <v>2</v>
      </c>
      <c r="C110" s="19" t="s">
        <v>28</v>
      </c>
      <c r="D110" s="246" t="s">
        <v>29</v>
      </c>
      <c r="E110" s="252" t="s">
        <v>160</v>
      </c>
      <c r="F110" s="199">
        <v>50</v>
      </c>
      <c r="G110" s="199">
        <v>0.5</v>
      </c>
      <c r="H110" s="199">
        <v>0.1</v>
      </c>
      <c r="I110" s="199">
        <v>1.5</v>
      </c>
      <c r="J110" s="199">
        <v>8.5</v>
      </c>
      <c r="K110" s="253" t="s">
        <v>106</v>
      </c>
      <c r="L110" s="254">
        <v>7.78</v>
      </c>
    </row>
    <row r="111" spans="1:12" ht="14.4" x14ac:dyDescent="0.3">
      <c r="A111" s="17"/>
      <c r="B111" s="18"/>
      <c r="C111" s="19"/>
      <c r="D111" s="41" t="s">
        <v>30</v>
      </c>
      <c r="E111" s="92" t="s">
        <v>55</v>
      </c>
      <c r="F111" s="55">
        <v>250</v>
      </c>
      <c r="G111" s="54">
        <v>8.4</v>
      </c>
      <c r="H111" s="54">
        <v>5.7</v>
      </c>
      <c r="I111" s="54">
        <v>20.3</v>
      </c>
      <c r="J111" s="54">
        <v>166.4</v>
      </c>
      <c r="K111" s="55" t="s">
        <v>57</v>
      </c>
      <c r="L111" s="55">
        <f>41.37+0.19</f>
        <v>41.559999999999995</v>
      </c>
    </row>
    <row r="112" spans="1:12" ht="28.8" x14ac:dyDescent="0.3">
      <c r="A112" s="17"/>
      <c r="B112" s="18"/>
      <c r="C112" s="19"/>
      <c r="D112" s="41" t="s">
        <v>31</v>
      </c>
      <c r="E112" s="151" t="s">
        <v>83</v>
      </c>
      <c r="F112" s="55">
        <v>90</v>
      </c>
      <c r="G112" s="54">
        <v>58.9</v>
      </c>
      <c r="H112" s="54">
        <v>2.2000000000000002</v>
      </c>
      <c r="I112" s="54">
        <v>1</v>
      </c>
      <c r="J112" s="54">
        <v>139.30000000000001</v>
      </c>
      <c r="K112" s="175" t="s">
        <v>86</v>
      </c>
      <c r="L112" s="55">
        <v>48.17</v>
      </c>
    </row>
    <row r="113" spans="1:12" ht="14.4" x14ac:dyDescent="0.3">
      <c r="A113" s="17"/>
      <c r="B113" s="18"/>
      <c r="C113" s="19"/>
      <c r="D113" s="41" t="s">
        <v>32</v>
      </c>
      <c r="E113" s="66" t="s">
        <v>103</v>
      </c>
      <c r="F113" s="55">
        <v>150</v>
      </c>
      <c r="G113" s="54">
        <v>3.5</v>
      </c>
      <c r="H113" s="54">
        <v>4.8</v>
      </c>
      <c r="I113" s="54">
        <v>35</v>
      </c>
      <c r="J113" s="54">
        <v>196.8</v>
      </c>
      <c r="K113" s="55" t="s">
        <v>108</v>
      </c>
      <c r="L113" s="55">
        <v>13.26</v>
      </c>
    </row>
    <row r="114" spans="1:12" ht="28.8" x14ac:dyDescent="0.3">
      <c r="A114" s="17"/>
      <c r="B114" s="18"/>
      <c r="C114" s="19"/>
      <c r="D114" s="41" t="s">
        <v>89</v>
      </c>
      <c r="E114" s="148" t="s">
        <v>84</v>
      </c>
      <c r="F114" s="136">
        <v>50</v>
      </c>
      <c r="G114" s="135">
        <v>1.4</v>
      </c>
      <c r="H114" s="135">
        <v>1.9</v>
      </c>
      <c r="I114" s="135">
        <v>2.2000000000000002</v>
      </c>
      <c r="J114" s="135">
        <v>31.2</v>
      </c>
      <c r="K114" s="55" t="s">
        <v>87</v>
      </c>
      <c r="L114" s="55">
        <v>1.82</v>
      </c>
    </row>
    <row r="115" spans="1:12" ht="28.8" x14ac:dyDescent="0.3">
      <c r="A115" s="17"/>
      <c r="B115" s="18"/>
      <c r="C115" s="19"/>
      <c r="D115" s="41" t="s">
        <v>33</v>
      </c>
      <c r="E115" s="187" t="s">
        <v>161</v>
      </c>
      <c r="F115" s="188">
        <v>200</v>
      </c>
      <c r="G115" s="188">
        <v>0.1</v>
      </c>
      <c r="H115" s="188">
        <v>0</v>
      </c>
      <c r="I115" s="188">
        <v>15.2</v>
      </c>
      <c r="J115" s="188">
        <v>61</v>
      </c>
      <c r="K115" s="67" t="s">
        <v>88</v>
      </c>
      <c r="L115" s="55">
        <v>11.75</v>
      </c>
    </row>
    <row r="116" spans="1:12" ht="14.4" x14ac:dyDescent="0.3">
      <c r="A116" s="17"/>
      <c r="B116" s="18"/>
      <c r="C116" s="19"/>
      <c r="D116" s="41" t="s">
        <v>34</v>
      </c>
      <c r="E116" s="66" t="s">
        <v>47</v>
      </c>
      <c r="F116" s="55">
        <v>40</v>
      </c>
      <c r="G116" s="54">
        <v>2.67</v>
      </c>
      <c r="H116" s="54">
        <v>0.53</v>
      </c>
      <c r="I116" s="54">
        <v>15.87</v>
      </c>
      <c r="J116" s="54">
        <v>78.27</v>
      </c>
      <c r="K116" s="55" t="s">
        <v>42</v>
      </c>
      <c r="L116" s="55">
        <v>2.8</v>
      </c>
    </row>
    <row r="117" spans="1:12" ht="14.4" x14ac:dyDescent="0.3">
      <c r="A117" s="17"/>
      <c r="B117" s="18"/>
      <c r="C117" s="19"/>
      <c r="D117" s="85"/>
      <c r="E117" s="78"/>
      <c r="F117" s="79"/>
      <c r="G117" s="79"/>
      <c r="H117" s="79"/>
      <c r="I117" s="79"/>
      <c r="J117" s="79"/>
      <c r="K117" s="80"/>
      <c r="L117" s="55"/>
    </row>
    <row r="118" spans="1:12" ht="15" thickBot="1" x14ac:dyDescent="0.35">
      <c r="A118" s="126"/>
      <c r="B118" s="127"/>
      <c r="C118" s="128"/>
      <c r="D118" s="251" t="s">
        <v>27</v>
      </c>
      <c r="E118" s="240"/>
      <c r="F118" s="130">
        <f>SUM(F110:F117)</f>
        <v>830</v>
      </c>
      <c r="G118" s="130">
        <f t="shared" ref="G118:L118" si="20">SUM(G110:G117)</f>
        <v>75.47</v>
      </c>
      <c r="H118" s="130">
        <f t="shared" si="20"/>
        <v>15.23</v>
      </c>
      <c r="I118" s="130">
        <f t="shared" si="20"/>
        <v>91.070000000000007</v>
      </c>
      <c r="J118" s="130">
        <f t="shared" si="20"/>
        <v>681.47</v>
      </c>
      <c r="K118" s="130"/>
      <c r="L118" s="130">
        <f t="shared" si="20"/>
        <v>127.13999999999999</v>
      </c>
    </row>
    <row r="119" spans="1:12" ht="14.4" x14ac:dyDescent="0.3">
      <c r="A119" s="402">
        <v>2</v>
      </c>
      <c r="B119" s="18">
        <v>2</v>
      </c>
      <c r="C119" s="201" t="s">
        <v>120</v>
      </c>
      <c r="D119" s="248" t="s">
        <v>163</v>
      </c>
      <c r="E119" s="249" t="s">
        <v>162</v>
      </c>
      <c r="F119" s="211">
        <v>130</v>
      </c>
      <c r="G119" s="211">
        <v>4.55</v>
      </c>
      <c r="H119" s="211">
        <v>2.7</v>
      </c>
      <c r="I119" s="211">
        <v>6.9</v>
      </c>
      <c r="J119" s="211">
        <v>66.3</v>
      </c>
      <c r="K119" s="250" t="s">
        <v>42</v>
      </c>
      <c r="L119" s="214">
        <v>57.5</v>
      </c>
    </row>
    <row r="120" spans="1:12" ht="28.8" x14ac:dyDescent="0.3">
      <c r="A120" s="17"/>
      <c r="B120" s="18"/>
      <c r="C120" s="19"/>
      <c r="D120" s="233" t="s">
        <v>24</v>
      </c>
      <c r="E120" s="224" t="s">
        <v>50</v>
      </c>
      <c r="F120" s="89">
        <v>200</v>
      </c>
      <c r="G120" s="89">
        <v>0.2</v>
      </c>
      <c r="H120" s="89">
        <v>0.1</v>
      </c>
      <c r="I120" s="89">
        <v>6.6</v>
      </c>
      <c r="J120" s="89">
        <v>27.9</v>
      </c>
      <c r="K120" s="207" t="s">
        <v>53</v>
      </c>
      <c r="L120" s="56">
        <v>2.65</v>
      </c>
    </row>
    <row r="121" spans="1:12" ht="27.6" x14ac:dyDescent="0.3">
      <c r="A121" s="17"/>
      <c r="B121" s="18"/>
      <c r="C121" s="19"/>
      <c r="D121" s="234" t="s">
        <v>43</v>
      </c>
      <c r="E121" s="224" t="s">
        <v>128</v>
      </c>
      <c r="F121" s="89">
        <v>75</v>
      </c>
      <c r="G121" s="89">
        <v>6.59</v>
      </c>
      <c r="H121" s="89">
        <v>10.39</v>
      </c>
      <c r="I121" s="89">
        <v>35.81</v>
      </c>
      <c r="J121" s="89">
        <v>394.8</v>
      </c>
      <c r="K121" s="89" t="s">
        <v>42</v>
      </c>
      <c r="L121" s="56">
        <v>25.15</v>
      </c>
    </row>
    <row r="122" spans="1:12" ht="27.6" x14ac:dyDescent="0.3">
      <c r="A122" s="17"/>
      <c r="B122" s="18"/>
      <c r="C122" s="19"/>
      <c r="D122" s="234" t="s">
        <v>43</v>
      </c>
      <c r="E122" s="224" t="s">
        <v>164</v>
      </c>
      <c r="F122" s="89">
        <v>30</v>
      </c>
      <c r="G122" s="89">
        <v>1.68</v>
      </c>
      <c r="H122" s="89">
        <v>1.98</v>
      </c>
      <c r="I122" s="89">
        <v>46.38</v>
      </c>
      <c r="J122" s="89">
        <v>210</v>
      </c>
      <c r="K122" s="89" t="s">
        <v>42</v>
      </c>
      <c r="L122" s="56">
        <v>17</v>
      </c>
    </row>
    <row r="123" spans="1:12" ht="27.6" x14ac:dyDescent="0.3">
      <c r="A123" s="17"/>
      <c r="B123" s="18"/>
      <c r="C123" s="19"/>
      <c r="D123" s="234" t="s">
        <v>43</v>
      </c>
      <c r="E123" s="208" t="s">
        <v>146</v>
      </c>
      <c r="F123" s="89">
        <v>30</v>
      </c>
      <c r="G123" s="89">
        <v>2.2999999999999998</v>
      </c>
      <c r="H123" s="89">
        <v>2.9</v>
      </c>
      <c r="I123" s="89">
        <v>22.3</v>
      </c>
      <c r="J123" s="89">
        <v>124.7</v>
      </c>
      <c r="K123" s="89" t="s">
        <v>42</v>
      </c>
      <c r="L123" s="56">
        <v>18</v>
      </c>
    </row>
    <row r="124" spans="1:12" ht="14.4" x14ac:dyDescent="0.3">
      <c r="A124" s="17"/>
      <c r="B124" s="18"/>
      <c r="C124" s="19"/>
      <c r="D124" s="222" t="s">
        <v>27</v>
      </c>
      <c r="E124" s="73"/>
      <c r="F124" s="89">
        <f>SUM(F119:F123)</f>
        <v>465</v>
      </c>
      <c r="G124" s="89">
        <f t="shared" ref="G124:L124" si="21">SUM(G119:G123)</f>
        <v>15.32</v>
      </c>
      <c r="H124" s="89">
        <f t="shared" si="21"/>
        <v>18.07</v>
      </c>
      <c r="I124" s="89">
        <f t="shared" si="21"/>
        <v>117.99</v>
      </c>
      <c r="J124" s="89">
        <f t="shared" si="21"/>
        <v>823.7</v>
      </c>
      <c r="K124" s="89"/>
      <c r="L124" s="89">
        <f t="shared" si="21"/>
        <v>120.3</v>
      </c>
    </row>
    <row r="125" spans="1:12" ht="15.75" customHeight="1" thickBot="1" x14ac:dyDescent="0.3">
      <c r="A125" s="25">
        <f>A102</f>
        <v>2</v>
      </c>
      <c r="B125" s="26">
        <f>B102</f>
        <v>2</v>
      </c>
      <c r="C125" s="417" t="s">
        <v>35</v>
      </c>
      <c r="D125" s="418"/>
      <c r="E125" s="38"/>
      <c r="F125" s="27">
        <f>F109+F118+F124</f>
        <v>1885</v>
      </c>
      <c r="G125" s="27">
        <f>G109+G118+G124</f>
        <v>111.94</v>
      </c>
      <c r="H125" s="27">
        <f t="shared" ref="H125:L125" si="22">H109+H118+H124</f>
        <v>56.000000000000007</v>
      </c>
      <c r="I125" s="27">
        <f t="shared" si="22"/>
        <v>265.38</v>
      </c>
      <c r="J125" s="27">
        <f t="shared" si="22"/>
        <v>2086.2200000000003</v>
      </c>
      <c r="K125" s="27"/>
      <c r="L125" s="27">
        <v>393.25</v>
      </c>
    </row>
    <row r="126" spans="1:12" ht="14.4" x14ac:dyDescent="0.3">
      <c r="A126" s="402">
        <v>2</v>
      </c>
      <c r="B126" s="18">
        <v>3</v>
      </c>
      <c r="C126" s="201" t="s">
        <v>22</v>
      </c>
      <c r="D126" s="88" t="s">
        <v>23</v>
      </c>
      <c r="E126" s="66" t="s">
        <v>92</v>
      </c>
      <c r="F126" s="55">
        <v>150</v>
      </c>
      <c r="G126" s="54">
        <v>29.7</v>
      </c>
      <c r="H126" s="54">
        <v>10.7</v>
      </c>
      <c r="I126" s="54">
        <v>21.6</v>
      </c>
      <c r="J126" s="54">
        <v>301.3</v>
      </c>
      <c r="K126" s="55" t="s">
        <v>95</v>
      </c>
      <c r="L126" s="55">
        <f>55.31+5.3</f>
        <v>60.61</v>
      </c>
    </row>
    <row r="127" spans="1:12" ht="28.8" x14ac:dyDescent="0.3">
      <c r="A127" s="17"/>
      <c r="B127" s="18"/>
      <c r="C127" s="19"/>
      <c r="D127" s="87" t="s">
        <v>24</v>
      </c>
      <c r="E127" s="66" t="s">
        <v>93</v>
      </c>
      <c r="F127" s="55">
        <v>200</v>
      </c>
      <c r="G127" s="54">
        <v>1</v>
      </c>
      <c r="H127" s="54">
        <v>1</v>
      </c>
      <c r="I127" s="54">
        <v>9</v>
      </c>
      <c r="J127" s="54">
        <v>50.2</v>
      </c>
      <c r="K127" s="55" t="s">
        <v>138</v>
      </c>
      <c r="L127" s="55">
        <v>7.38</v>
      </c>
    </row>
    <row r="128" spans="1:12" ht="14.4" x14ac:dyDescent="0.3">
      <c r="A128" s="17"/>
      <c r="B128" s="18"/>
      <c r="C128" s="19"/>
      <c r="D128" s="87"/>
      <c r="E128" s="66" t="s">
        <v>94</v>
      </c>
      <c r="F128" s="55">
        <v>20</v>
      </c>
      <c r="G128" s="54">
        <v>1.4</v>
      </c>
      <c r="H128" s="54">
        <v>1.7</v>
      </c>
      <c r="I128" s="54">
        <v>11.1</v>
      </c>
      <c r="J128" s="54">
        <v>65.5</v>
      </c>
      <c r="K128" s="55" t="s">
        <v>42</v>
      </c>
      <c r="L128" s="55">
        <v>7.07</v>
      </c>
    </row>
    <row r="129" spans="1:12" ht="14.4" x14ac:dyDescent="0.3">
      <c r="A129" s="17"/>
      <c r="B129" s="18"/>
      <c r="C129" s="19"/>
      <c r="D129" s="87" t="s">
        <v>26</v>
      </c>
      <c r="E129" s="151" t="s">
        <v>165</v>
      </c>
      <c r="F129" s="55">
        <v>250</v>
      </c>
      <c r="G129" s="54">
        <v>2.25</v>
      </c>
      <c r="H129" s="54">
        <v>0.25</v>
      </c>
      <c r="I129" s="54">
        <v>23.75</v>
      </c>
      <c r="J129" s="54">
        <v>112.5</v>
      </c>
      <c r="K129" s="55" t="s">
        <v>42</v>
      </c>
      <c r="L129" s="55">
        <v>82.99</v>
      </c>
    </row>
    <row r="130" spans="1:12" ht="14.4" x14ac:dyDescent="0.3">
      <c r="A130" s="17"/>
      <c r="B130" s="18"/>
      <c r="C130" s="19"/>
      <c r="D130" s="86"/>
      <c r="E130" s="83"/>
      <c r="F130" s="79"/>
      <c r="G130" s="79"/>
      <c r="H130" s="79"/>
      <c r="I130" s="79"/>
      <c r="J130" s="79"/>
      <c r="K130" s="80"/>
      <c r="L130" s="55"/>
    </row>
    <row r="131" spans="1:12" ht="15" thickBot="1" x14ac:dyDescent="0.35">
      <c r="A131" s="21"/>
      <c r="B131" s="238"/>
      <c r="C131" s="128"/>
      <c r="D131" s="239" t="s">
        <v>27</v>
      </c>
      <c r="E131" s="240"/>
      <c r="F131" s="130">
        <f>SUM(F126:F130)</f>
        <v>620</v>
      </c>
      <c r="G131" s="130">
        <f>SUM(G126:G130)</f>
        <v>34.35</v>
      </c>
      <c r="H131" s="130">
        <f>SUM(H126:H130)</f>
        <v>13.649999999999999</v>
      </c>
      <c r="I131" s="130">
        <f>SUM(I126:I130)</f>
        <v>65.45</v>
      </c>
      <c r="J131" s="130">
        <f>SUM(J126:J130)</f>
        <v>529.5</v>
      </c>
      <c r="K131" s="130"/>
      <c r="L131" s="130">
        <f>SUM(L126:L130)</f>
        <v>158.05000000000001</v>
      </c>
    </row>
    <row r="132" spans="1:12" ht="18" customHeight="1" x14ac:dyDescent="0.3">
      <c r="A132" s="24">
        <v>2</v>
      </c>
      <c r="B132" s="28">
        <v>3</v>
      </c>
      <c r="C132" s="19" t="s">
        <v>28</v>
      </c>
      <c r="D132" s="246" t="s">
        <v>29</v>
      </c>
      <c r="E132" s="247" t="s">
        <v>82</v>
      </c>
      <c r="F132" s="124">
        <v>60</v>
      </c>
      <c r="G132" s="125">
        <v>1</v>
      </c>
      <c r="H132" s="125">
        <v>6.1</v>
      </c>
      <c r="I132" s="125">
        <v>5.8</v>
      </c>
      <c r="J132" s="125">
        <v>81.5</v>
      </c>
      <c r="K132" s="124" t="s">
        <v>85</v>
      </c>
      <c r="L132" s="100">
        <v>5.97</v>
      </c>
    </row>
    <row r="133" spans="1:12" ht="18" customHeight="1" x14ac:dyDescent="0.3">
      <c r="A133" s="17"/>
      <c r="B133" s="18"/>
      <c r="C133" s="19"/>
      <c r="D133" s="41" t="s">
        <v>30</v>
      </c>
      <c r="E133" s="225" t="s">
        <v>166</v>
      </c>
      <c r="F133" s="60">
        <v>250</v>
      </c>
      <c r="G133" s="61">
        <v>5.0999999999999996</v>
      </c>
      <c r="H133" s="61">
        <v>5.8</v>
      </c>
      <c r="I133" s="61">
        <v>10.8</v>
      </c>
      <c r="J133" s="61">
        <v>115.6</v>
      </c>
      <c r="K133" s="60" t="s">
        <v>75</v>
      </c>
      <c r="L133" s="55">
        <v>33.130000000000003</v>
      </c>
    </row>
    <row r="134" spans="1:12" ht="28.8" x14ac:dyDescent="0.3">
      <c r="A134" s="17"/>
      <c r="B134" s="18"/>
      <c r="C134" s="19"/>
      <c r="D134" s="41" t="s">
        <v>31</v>
      </c>
      <c r="E134" s="151" t="s">
        <v>167</v>
      </c>
      <c r="F134" s="55">
        <v>220</v>
      </c>
      <c r="G134" s="54">
        <v>30</v>
      </c>
      <c r="H134" s="54">
        <v>8.9</v>
      </c>
      <c r="I134" s="54">
        <v>36.5</v>
      </c>
      <c r="J134" s="54">
        <v>346.1</v>
      </c>
      <c r="K134" s="175" t="s">
        <v>76</v>
      </c>
      <c r="L134" s="55">
        <v>62.5</v>
      </c>
    </row>
    <row r="135" spans="1:12" ht="28.8" x14ac:dyDescent="0.3">
      <c r="A135" s="17"/>
      <c r="B135" s="18"/>
      <c r="C135" s="19"/>
      <c r="D135" s="43" t="s">
        <v>33</v>
      </c>
      <c r="E135" s="151" t="s">
        <v>131</v>
      </c>
      <c r="F135" s="55">
        <v>200</v>
      </c>
      <c r="G135" s="54">
        <v>0.3</v>
      </c>
      <c r="H135" s="54">
        <v>0.1</v>
      </c>
      <c r="I135" s="54">
        <v>8.4</v>
      </c>
      <c r="J135" s="54">
        <v>35.5</v>
      </c>
      <c r="K135" s="175" t="s">
        <v>110</v>
      </c>
      <c r="L135" s="55">
        <v>9.5500000000000007</v>
      </c>
    </row>
    <row r="136" spans="1:12" ht="14.4" x14ac:dyDescent="0.3">
      <c r="A136" s="17"/>
      <c r="B136" s="18"/>
      <c r="C136" s="19"/>
      <c r="D136" s="87" t="s">
        <v>34</v>
      </c>
      <c r="E136" s="66" t="s">
        <v>47</v>
      </c>
      <c r="F136" s="55">
        <v>40</v>
      </c>
      <c r="G136" s="54">
        <v>2.67</v>
      </c>
      <c r="H136" s="54">
        <v>0.53</v>
      </c>
      <c r="I136" s="54">
        <v>15.87</v>
      </c>
      <c r="J136" s="54">
        <v>78.27</v>
      </c>
      <c r="K136" s="55" t="s">
        <v>42</v>
      </c>
      <c r="L136" s="55">
        <v>2.8</v>
      </c>
    </row>
    <row r="137" spans="1:12" ht="14.4" x14ac:dyDescent="0.3">
      <c r="A137" s="17"/>
      <c r="B137" s="18"/>
      <c r="C137" s="19"/>
      <c r="D137" s="86"/>
      <c r="E137" s="45"/>
      <c r="F137" s="47"/>
      <c r="G137" s="47"/>
      <c r="H137" s="47"/>
      <c r="I137" s="47"/>
      <c r="J137" s="47"/>
      <c r="K137" s="48"/>
      <c r="L137" s="55"/>
    </row>
    <row r="138" spans="1:12" ht="15" thickBot="1" x14ac:dyDescent="0.35">
      <c r="A138" s="126"/>
      <c r="B138" s="127"/>
      <c r="C138" s="128"/>
      <c r="D138" s="239" t="s">
        <v>27</v>
      </c>
      <c r="E138" s="244"/>
      <c r="F138" s="245">
        <f>SUM(F132:F137)</f>
        <v>770</v>
      </c>
      <c r="G138" s="245">
        <f t="shared" ref="G138:L138" si="23">SUM(G132:G137)</f>
        <v>39.07</v>
      </c>
      <c r="H138" s="245">
        <f t="shared" si="23"/>
        <v>21.43</v>
      </c>
      <c r="I138" s="245">
        <f t="shared" si="23"/>
        <v>77.37</v>
      </c>
      <c r="J138" s="245">
        <f t="shared" si="23"/>
        <v>656.97</v>
      </c>
      <c r="K138" s="245"/>
      <c r="L138" s="245">
        <f t="shared" si="23"/>
        <v>113.94999999999999</v>
      </c>
    </row>
    <row r="139" spans="1:12" ht="14.4" x14ac:dyDescent="0.3">
      <c r="A139" s="17">
        <v>2</v>
      </c>
      <c r="B139" s="18">
        <v>3</v>
      </c>
      <c r="C139" s="201" t="s">
        <v>120</v>
      </c>
      <c r="D139" s="408" t="s">
        <v>114</v>
      </c>
      <c r="E139" s="275" t="s">
        <v>122</v>
      </c>
      <c r="F139" s="198">
        <v>200</v>
      </c>
      <c r="G139" s="198">
        <v>5.2</v>
      </c>
      <c r="H139" s="198">
        <v>4</v>
      </c>
      <c r="I139" s="198">
        <v>20.2</v>
      </c>
      <c r="J139" s="198">
        <v>138</v>
      </c>
      <c r="K139" s="198" t="s">
        <v>42</v>
      </c>
      <c r="L139" s="243">
        <v>70.5</v>
      </c>
    </row>
    <row r="140" spans="1:12" ht="28.8" x14ac:dyDescent="0.3">
      <c r="A140" s="17"/>
      <c r="B140" s="18"/>
      <c r="C140" s="19"/>
      <c r="D140" s="226" t="s">
        <v>43</v>
      </c>
      <c r="E140" s="276" t="s">
        <v>134</v>
      </c>
      <c r="F140" s="52">
        <v>50</v>
      </c>
      <c r="G140" s="52">
        <v>1.68</v>
      </c>
      <c r="H140" s="52">
        <v>1.98</v>
      </c>
      <c r="I140" s="52">
        <v>46.38</v>
      </c>
      <c r="J140" s="52">
        <v>210</v>
      </c>
      <c r="K140" s="52" t="s">
        <v>42</v>
      </c>
      <c r="L140" s="33">
        <v>15</v>
      </c>
    </row>
    <row r="141" spans="1:12" ht="14.4" x14ac:dyDescent="0.3">
      <c r="A141" s="17"/>
      <c r="B141" s="18"/>
      <c r="C141" s="19"/>
      <c r="D141" s="197" t="s">
        <v>27</v>
      </c>
      <c r="E141" s="42"/>
      <c r="F141" s="52">
        <f>SUM(F139:F140)</f>
        <v>250</v>
      </c>
      <c r="G141" s="52">
        <f t="shared" ref="G141:L141" si="24">SUM(G139:G140)</f>
        <v>6.88</v>
      </c>
      <c r="H141" s="52">
        <f t="shared" si="24"/>
        <v>5.98</v>
      </c>
      <c r="I141" s="52">
        <f t="shared" si="24"/>
        <v>66.58</v>
      </c>
      <c r="J141" s="52">
        <f t="shared" si="24"/>
        <v>348</v>
      </c>
      <c r="K141" s="52">
        <f t="shared" si="24"/>
        <v>0</v>
      </c>
      <c r="L141" s="52">
        <f t="shared" si="24"/>
        <v>85.5</v>
      </c>
    </row>
    <row r="142" spans="1:12" ht="13.8" thickBot="1" x14ac:dyDescent="0.3">
      <c r="A142" s="25">
        <v>2</v>
      </c>
      <c r="B142" s="26">
        <v>3</v>
      </c>
      <c r="C142" s="417" t="s">
        <v>35</v>
      </c>
      <c r="D142" s="418"/>
      <c r="E142" s="38"/>
      <c r="F142" s="51">
        <f>F131+F138+F141</f>
        <v>1640</v>
      </c>
      <c r="G142" s="51">
        <f t="shared" ref="G142:L142" si="25">G131+G138+G141</f>
        <v>80.3</v>
      </c>
      <c r="H142" s="51">
        <f t="shared" si="25"/>
        <v>41.06</v>
      </c>
      <c r="I142" s="51">
        <f t="shared" si="25"/>
        <v>209.39999999999998</v>
      </c>
      <c r="J142" s="51">
        <f t="shared" si="25"/>
        <v>1534.47</v>
      </c>
      <c r="K142" s="51">
        <f t="shared" si="25"/>
        <v>0</v>
      </c>
      <c r="L142" s="51">
        <v>393.25</v>
      </c>
    </row>
    <row r="143" spans="1:12" ht="29.4" thickBot="1" x14ac:dyDescent="0.35">
      <c r="A143" s="404">
        <v>2</v>
      </c>
      <c r="B143" s="18">
        <v>4</v>
      </c>
      <c r="C143" s="16" t="s">
        <v>22</v>
      </c>
      <c r="D143" s="87" t="s">
        <v>23</v>
      </c>
      <c r="E143" s="66" t="s">
        <v>90</v>
      </c>
      <c r="F143" s="55">
        <v>200</v>
      </c>
      <c r="G143" s="54">
        <v>5.3</v>
      </c>
      <c r="H143" s="54">
        <v>5.4</v>
      </c>
      <c r="I143" s="54">
        <v>28.7</v>
      </c>
      <c r="J143" s="54">
        <v>184.5</v>
      </c>
      <c r="K143" s="55" t="s">
        <v>91</v>
      </c>
      <c r="L143" s="55">
        <v>21.93</v>
      </c>
    </row>
    <row r="144" spans="1:12" ht="28.8" x14ac:dyDescent="0.3">
      <c r="A144" s="28"/>
      <c r="B144" s="18"/>
      <c r="C144" s="19"/>
      <c r="D144" s="88" t="s">
        <v>24</v>
      </c>
      <c r="E144" s="66" t="s">
        <v>38</v>
      </c>
      <c r="F144" s="55">
        <v>200</v>
      </c>
      <c r="G144" s="54">
        <v>0.2</v>
      </c>
      <c r="H144" s="54">
        <v>0</v>
      </c>
      <c r="I144" s="54">
        <v>6.4</v>
      </c>
      <c r="J144" s="54">
        <v>26.8</v>
      </c>
      <c r="K144" s="55" t="s">
        <v>41</v>
      </c>
      <c r="L144" s="55">
        <v>2.5099999999999998</v>
      </c>
    </row>
    <row r="145" spans="1:12" ht="14.4" x14ac:dyDescent="0.3">
      <c r="A145" s="28"/>
      <c r="B145" s="18"/>
      <c r="C145" s="19"/>
      <c r="D145" s="87" t="s">
        <v>25</v>
      </c>
      <c r="E145" s="66" t="s">
        <v>46</v>
      </c>
      <c r="F145" s="55">
        <v>30</v>
      </c>
      <c r="G145" s="54">
        <v>2.4</v>
      </c>
      <c r="H145" s="54">
        <v>0.3</v>
      </c>
      <c r="I145" s="54">
        <v>14.7</v>
      </c>
      <c r="J145" s="54">
        <v>71.2</v>
      </c>
      <c r="K145" s="55" t="s">
        <v>42</v>
      </c>
      <c r="L145" s="55">
        <v>3.6</v>
      </c>
    </row>
    <row r="146" spans="1:12" ht="14.4" x14ac:dyDescent="0.3">
      <c r="A146" s="28"/>
      <c r="B146" s="18"/>
      <c r="C146" s="19"/>
      <c r="D146" s="87" t="s">
        <v>25</v>
      </c>
      <c r="E146" s="66" t="s">
        <v>116</v>
      </c>
      <c r="F146" s="55">
        <v>50</v>
      </c>
      <c r="G146" s="54">
        <v>4.25</v>
      </c>
      <c r="H146" s="54">
        <v>2.34</v>
      </c>
      <c r="I146" s="54">
        <v>29.42</v>
      </c>
      <c r="J146" s="54">
        <v>44</v>
      </c>
      <c r="K146" s="55" t="s">
        <v>42</v>
      </c>
      <c r="L146" s="55">
        <v>7.29</v>
      </c>
    </row>
    <row r="147" spans="1:12" ht="14.4" x14ac:dyDescent="0.3">
      <c r="A147" s="28"/>
      <c r="B147" s="18"/>
      <c r="C147" s="19"/>
      <c r="D147" s="87" t="s">
        <v>29</v>
      </c>
      <c r="E147" s="66" t="s">
        <v>117</v>
      </c>
      <c r="F147" s="55">
        <v>20</v>
      </c>
      <c r="G147" s="54">
        <v>5.75</v>
      </c>
      <c r="H147" s="54">
        <v>7.5</v>
      </c>
      <c r="I147" s="54">
        <v>0</v>
      </c>
      <c r="J147" s="54">
        <v>89.5</v>
      </c>
      <c r="K147" s="55" t="s">
        <v>118</v>
      </c>
      <c r="L147" s="55">
        <v>12.26</v>
      </c>
    </row>
    <row r="148" spans="1:12" ht="14.4" x14ac:dyDescent="0.3">
      <c r="A148" s="28"/>
      <c r="B148" s="18"/>
      <c r="C148" s="19"/>
      <c r="D148" s="86" t="s">
        <v>26</v>
      </c>
      <c r="E148" s="78" t="s">
        <v>124</v>
      </c>
      <c r="F148" s="84">
        <v>180</v>
      </c>
      <c r="G148" s="79">
        <v>1.98</v>
      </c>
      <c r="H148" s="79">
        <v>0.72</v>
      </c>
      <c r="I148" s="79">
        <v>19.100000000000001</v>
      </c>
      <c r="J148" s="79">
        <v>93.6</v>
      </c>
      <c r="K148" s="80" t="s">
        <v>42</v>
      </c>
      <c r="L148" s="55">
        <v>73.650000000000006</v>
      </c>
    </row>
    <row r="149" spans="1:12" ht="15" thickBot="1" x14ac:dyDescent="0.35">
      <c r="A149" s="238"/>
      <c r="B149" s="127"/>
      <c r="C149" s="128"/>
      <c r="D149" s="239" t="s">
        <v>27</v>
      </c>
      <c r="E149" s="240"/>
      <c r="F149" s="130">
        <f>F143+F144+F145+F146+F147+F148</f>
        <v>680</v>
      </c>
      <c r="G149" s="241">
        <f>G143+G144+G145+G146+G147+G148</f>
        <v>19.88</v>
      </c>
      <c r="H149" s="241">
        <f>H143+H144+H145+H146+H147+H148</f>
        <v>16.259999999999998</v>
      </c>
      <c r="I149" s="241">
        <f>I143+I144+I145+I146+I147+I148</f>
        <v>98.32</v>
      </c>
      <c r="J149" s="241">
        <f>J143+J144+J145+J146+J147+J148</f>
        <v>509.6</v>
      </c>
      <c r="K149" s="242"/>
      <c r="L149" s="131">
        <f>L143+L144+L145+L146+L147+L148</f>
        <v>121.24000000000001</v>
      </c>
    </row>
    <row r="150" spans="1:12" ht="14.4" x14ac:dyDescent="0.3">
      <c r="A150" s="28">
        <f>A143</f>
        <v>2</v>
      </c>
      <c r="B150" s="28">
        <f>B143</f>
        <v>4</v>
      </c>
      <c r="C150" s="19" t="s">
        <v>28</v>
      </c>
      <c r="D150" s="236" t="s">
        <v>29</v>
      </c>
      <c r="E150" s="237" t="s">
        <v>54</v>
      </c>
      <c r="F150" s="100">
        <v>50</v>
      </c>
      <c r="G150" s="99">
        <v>0.6</v>
      </c>
      <c r="H150" s="99">
        <v>3.1</v>
      </c>
      <c r="I150" s="99">
        <v>1.8</v>
      </c>
      <c r="J150" s="99">
        <v>37.5</v>
      </c>
      <c r="K150" s="100" t="s">
        <v>56</v>
      </c>
      <c r="L150" s="100">
        <v>8.7799999999999994</v>
      </c>
    </row>
    <row r="151" spans="1:12" ht="14.4" x14ac:dyDescent="0.3">
      <c r="A151" s="28"/>
      <c r="B151" s="18"/>
      <c r="C151" s="19"/>
      <c r="D151" s="87" t="s">
        <v>30</v>
      </c>
      <c r="E151" s="231" t="s">
        <v>168</v>
      </c>
      <c r="F151" s="55">
        <v>250</v>
      </c>
      <c r="G151" s="54">
        <v>6.5</v>
      </c>
      <c r="H151" s="54">
        <v>3.5</v>
      </c>
      <c r="I151" s="54">
        <v>23.1</v>
      </c>
      <c r="J151" s="54">
        <v>149.5</v>
      </c>
      <c r="K151" s="232" t="s">
        <v>169</v>
      </c>
      <c r="L151" s="55">
        <v>31.21</v>
      </c>
    </row>
    <row r="152" spans="1:12" ht="28.8" x14ac:dyDescent="0.3">
      <c r="A152" s="28"/>
      <c r="B152" s="18"/>
      <c r="C152" s="19"/>
      <c r="D152" s="87" t="s">
        <v>31</v>
      </c>
      <c r="E152" s="231" t="s">
        <v>170</v>
      </c>
      <c r="F152" s="55">
        <v>90</v>
      </c>
      <c r="G152" s="54">
        <v>17.2</v>
      </c>
      <c r="H152" s="54">
        <v>3.9</v>
      </c>
      <c r="I152" s="54">
        <v>12</v>
      </c>
      <c r="J152" s="54">
        <v>151.80000000000001</v>
      </c>
      <c r="K152" s="232" t="s">
        <v>78</v>
      </c>
      <c r="L152" s="55">
        <v>57.86</v>
      </c>
    </row>
    <row r="153" spans="1:12" ht="14.4" x14ac:dyDescent="0.3">
      <c r="A153" s="28"/>
      <c r="B153" s="18"/>
      <c r="C153" s="19"/>
      <c r="D153" s="87" t="s">
        <v>32</v>
      </c>
      <c r="E153" s="231" t="s">
        <v>171</v>
      </c>
      <c r="F153" s="55">
        <v>150</v>
      </c>
      <c r="G153" s="54">
        <v>8.1999999999999993</v>
      </c>
      <c r="H153" s="54">
        <v>6.3</v>
      </c>
      <c r="I153" s="54">
        <v>35.9</v>
      </c>
      <c r="J153" s="54">
        <v>233.7</v>
      </c>
      <c r="K153" s="94" t="s">
        <v>109</v>
      </c>
      <c r="L153" s="55">
        <v>11.9</v>
      </c>
    </row>
    <row r="154" spans="1:12" ht="28.8" x14ac:dyDescent="0.3">
      <c r="A154" s="28"/>
      <c r="B154" s="18"/>
      <c r="C154" s="19"/>
      <c r="D154" s="87" t="s">
        <v>89</v>
      </c>
      <c r="E154" s="66" t="s">
        <v>84</v>
      </c>
      <c r="F154" s="55">
        <v>50</v>
      </c>
      <c r="G154" s="54">
        <v>1.4</v>
      </c>
      <c r="H154" s="54">
        <v>1.9</v>
      </c>
      <c r="I154" s="54">
        <v>2.2000000000000002</v>
      </c>
      <c r="J154" s="54">
        <v>31.2</v>
      </c>
      <c r="K154" s="55" t="s">
        <v>87</v>
      </c>
      <c r="L154" s="55">
        <v>1.82</v>
      </c>
    </row>
    <row r="155" spans="1:12" ht="28.8" x14ac:dyDescent="0.3">
      <c r="A155" s="28"/>
      <c r="B155" s="18"/>
      <c r="C155" s="19"/>
      <c r="D155" s="87" t="s">
        <v>33</v>
      </c>
      <c r="E155" s="66" t="s">
        <v>66</v>
      </c>
      <c r="F155" s="55">
        <v>200</v>
      </c>
      <c r="G155" s="54">
        <v>1</v>
      </c>
      <c r="H155" s="54">
        <v>0.1</v>
      </c>
      <c r="I155" s="54">
        <v>15.6</v>
      </c>
      <c r="J155" s="54">
        <v>66.900000000000006</v>
      </c>
      <c r="K155" s="55" t="s">
        <v>70</v>
      </c>
      <c r="L155" s="55">
        <v>9.3800000000000008</v>
      </c>
    </row>
    <row r="156" spans="1:12" ht="14.4" x14ac:dyDescent="0.3">
      <c r="A156" s="28"/>
      <c r="B156" s="18"/>
      <c r="C156" s="19"/>
      <c r="D156" s="87" t="s">
        <v>34</v>
      </c>
      <c r="E156" s="66" t="s">
        <v>47</v>
      </c>
      <c r="F156" s="55">
        <v>40</v>
      </c>
      <c r="G156" s="54">
        <v>2.67</v>
      </c>
      <c r="H156" s="54">
        <v>0.53</v>
      </c>
      <c r="I156" s="54">
        <v>15.87</v>
      </c>
      <c r="J156" s="54">
        <v>78.27</v>
      </c>
      <c r="K156" s="55" t="s">
        <v>42</v>
      </c>
      <c r="L156" s="55">
        <v>2.8</v>
      </c>
    </row>
    <row r="157" spans="1:12" ht="14.4" x14ac:dyDescent="0.3">
      <c r="A157" s="28"/>
      <c r="B157" s="18"/>
      <c r="C157" s="19"/>
      <c r="D157" s="86"/>
      <c r="E157" s="78"/>
      <c r="F157" s="84"/>
      <c r="G157" s="79"/>
      <c r="H157" s="79"/>
      <c r="I157" s="79"/>
      <c r="J157" s="79"/>
      <c r="K157" s="80"/>
      <c r="L157" s="55"/>
    </row>
    <row r="158" spans="1:12" ht="15" thickBot="1" x14ac:dyDescent="0.35">
      <c r="A158" s="238"/>
      <c r="B158" s="127"/>
      <c r="C158" s="128"/>
      <c r="D158" s="239" t="s">
        <v>27</v>
      </c>
      <c r="E158" s="244"/>
      <c r="F158" s="245">
        <f>F150+F151+F152+F153+F154+F155+F156</f>
        <v>830</v>
      </c>
      <c r="G158" s="273">
        <f>G150+G151+G152+G153+G154+G155+G156</f>
        <v>37.57</v>
      </c>
      <c r="H158" s="273">
        <f>H150+H151+H152+H153+H154+H155+H156</f>
        <v>19.330000000000002</v>
      </c>
      <c r="I158" s="273">
        <f>I150+I151+I152+I153+I154+I155+I156</f>
        <v>106.47000000000001</v>
      </c>
      <c r="J158" s="273">
        <f>J150+J151+J152+J153+J154+J155+J156</f>
        <v>748.87</v>
      </c>
      <c r="K158" s="274"/>
      <c r="L158" s="131">
        <f>L150+L151+L152+L153+L154+L155+L156</f>
        <v>123.74999999999999</v>
      </c>
    </row>
    <row r="159" spans="1:12" ht="14.4" x14ac:dyDescent="0.3">
      <c r="A159" s="29">
        <v>2</v>
      </c>
      <c r="B159" s="22">
        <v>4</v>
      </c>
      <c r="C159" s="277" t="s">
        <v>120</v>
      </c>
      <c r="D159" s="278" t="s">
        <v>172</v>
      </c>
      <c r="E159" s="275" t="s">
        <v>145</v>
      </c>
      <c r="F159" s="198">
        <v>240</v>
      </c>
      <c r="G159" s="271">
        <v>7.44</v>
      </c>
      <c r="H159" s="271">
        <v>4.8</v>
      </c>
      <c r="I159" s="271">
        <v>39.840000000000003</v>
      </c>
      <c r="J159" s="271">
        <v>232.8</v>
      </c>
      <c r="K159" s="272" t="s">
        <v>42</v>
      </c>
      <c r="L159" s="100">
        <v>74</v>
      </c>
    </row>
    <row r="160" spans="1:12" ht="19.2" customHeight="1" x14ac:dyDescent="0.3">
      <c r="A160" s="29"/>
      <c r="B160" s="22"/>
      <c r="C160" s="19"/>
      <c r="D160" s="279" t="s">
        <v>24</v>
      </c>
      <c r="E160" s="276" t="s">
        <v>38</v>
      </c>
      <c r="F160" s="52">
        <v>200</v>
      </c>
      <c r="G160" s="270">
        <v>0.2</v>
      </c>
      <c r="H160" s="270">
        <v>0</v>
      </c>
      <c r="I160" s="270">
        <v>6.4</v>
      </c>
      <c r="J160" s="270">
        <v>26.8</v>
      </c>
      <c r="K160" s="154" t="s">
        <v>41</v>
      </c>
      <c r="L160" s="55">
        <v>2.5099999999999998</v>
      </c>
    </row>
    <row r="161" spans="1:12" ht="28.8" x14ac:dyDescent="0.3">
      <c r="A161" s="29"/>
      <c r="B161" s="22"/>
      <c r="C161" s="19"/>
      <c r="D161" s="280" t="s">
        <v>43</v>
      </c>
      <c r="E161" s="276" t="s">
        <v>147</v>
      </c>
      <c r="F161" s="52">
        <v>28</v>
      </c>
      <c r="G161" s="270">
        <v>1.68</v>
      </c>
      <c r="H161" s="270">
        <v>1.98</v>
      </c>
      <c r="I161" s="270">
        <v>46.38</v>
      </c>
      <c r="J161" s="270">
        <v>210</v>
      </c>
      <c r="K161" s="154" t="s">
        <v>42</v>
      </c>
      <c r="L161" s="55">
        <v>18</v>
      </c>
    </row>
    <row r="162" spans="1:12" ht="28.8" x14ac:dyDescent="0.3">
      <c r="A162" s="29"/>
      <c r="B162" s="22"/>
      <c r="C162" s="19"/>
      <c r="D162" s="281" t="s">
        <v>43</v>
      </c>
      <c r="E162" s="276" t="s">
        <v>146</v>
      </c>
      <c r="F162" s="52">
        <v>30</v>
      </c>
      <c r="G162" s="270">
        <v>2.2999999999999998</v>
      </c>
      <c r="H162" s="270">
        <v>2.9</v>
      </c>
      <c r="I162" s="270">
        <v>22.3</v>
      </c>
      <c r="J162" s="270">
        <v>124.7</v>
      </c>
      <c r="K162" s="154" t="s">
        <v>42</v>
      </c>
      <c r="L162" s="55">
        <v>18</v>
      </c>
    </row>
    <row r="163" spans="1:12" ht="14.4" x14ac:dyDescent="0.3">
      <c r="A163" s="29"/>
      <c r="B163" s="22"/>
      <c r="C163" s="19"/>
      <c r="D163" s="197" t="s">
        <v>27</v>
      </c>
      <c r="E163" s="42"/>
      <c r="F163" s="52">
        <f>F159+F160+F161+F162</f>
        <v>498</v>
      </c>
      <c r="G163" s="270">
        <f>G159+G160+G161+G162</f>
        <v>11.620000000000001</v>
      </c>
      <c r="H163" s="270">
        <f>H159+H160+H161+H162</f>
        <v>9.68</v>
      </c>
      <c r="I163" s="270">
        <f>I159+I160+I161+I162</f>
        <v>114.92</v>
      </c>
      <c r="J163" s="270">
        <f>J159+J160+J161+J162</f>
        <v>594.30000000000007</v>
      </c>
      <c r="K163" s="154"/>
      <c r="L163" s="55">
        <f>L159+L160+L161+L162</f>
        <v>112.51</v>
      </c>
    </row>
    <row r="164" spans="1:12" ht="14.4" x14ac:dyDescent="0.25">
      <c r="A164" s="282">
        <f>A143</f>
        <v>2</v>
      </c>
      <c r="B164" s="282">
        <f>B143</f>
        <v>4</v>
      </c>
      <c r="C164" s="428" t="s">
        <v>35</v>
      </c>
      <c r="D164" s="423"/>
      <c r="E164" s="38"/>
      <c r="F164" s="51">
        <f>F149+F158</f>
        <v>1510</v>
      </c>
      <c r="G164" s="51">
        <f>G149+G158</f>
        <v>57.45</v>
      </c>
      <c r="H164" s="51">
        <f>H149+H158</f>
        <v>35.590000000000003</v>
      </c>
      <c r="I164" s="51">
        <f>I149+I158</f>
        <v>204.79000000000002</v>
      </c>
      <c r="J164" s="51">
        <f>J149+J158</f>
        <v>1258.47</v>
      </c>
      <c r="K164" s="51"/>
      <c r="L164" s="283">
        <v>393.25</v>
      </c>
    </row>
    <row r="165" spans="1:12" ht="14.4" x14ac:dyDescent="0.3">
      <c r="A165" s="284">
        <v>3</v>
      </c>
      <c r="B165" s="286">
        <v>1</v>
      </c>
      <c r="C165" s="287" t="s">
        <v>22</v>
      </c>
      <c r="D165" s="288" t="s">
        <v>23</v>
      </c>
      <c r="E165" s="289" t="s">
        <v>97</v>
      </c>
      <c r="F165" s="290">
        <v>170</v>
      </c>
      <c r="G165" s="290">
        <v>9</v>
      </c>
      <c r="H165" s="290">
        <v>7.7</v>
      </c>
      <c r="I165" s="290">
        <v>32.5</v>
      </c>
      <c r="J165" s="290">
        <v>235.4</v>
      </c>
      <c r="K165" s="290" t="s">
        <v>98</v>
      </c>
      <c r="L165" s="285">
        <v>22.22</v>
      </c>
    </row>
    <row r="166" spans="1:12" ht="28.8" x14ac:dyDescent="0.3">
      <c r="A166" s="284"/>
      <c r="B166" s="286"/>
      <c r="C166" s="291"/>
      <c r="D166" s="288" t="s">
        <v>173</v>
      </c>
      <c r="E166" s="292" t="s">
        <v>174</v>
      </c>
      <c r="F166" s="290">
        <v>200</v>
      </c>
      <c r="G166" s="290">
        <v>4.7</v>
      </c>
      <c r="H166" s="290">
        <v>3.5</v>
      </c>
      <c r="I166" s="290">
        <v>12.5</v>
      </c>
      <c r="J166" s="290">
        <v>100.4</v>
      </c>
      <c r="K166" s="290" t="s">
        <v>73</v>
      </c>
      <c r="L166" s="285">
        <v>15.87</v>
      </c>
    </row>
    <row r="167" spans="1:12" ht="14.4" x14ac:dyDescent="0.3">
      <c r="A167" s="284"/>
      <c r="B167" s="286"/>
      <c r="C167" s="291"/>
      <c r="D167" s="293" t="s">
        <v>25</v>
      </c>
      <c r="E167" s="292" t="s">
        <v>46</v>
      </c>
      <c r="F167" s="290">
        <v>30</v>
      </c>
      <c r="G167" s="290">
        <v>2.4</v>
      </c>
      <c r="H167" s="290">
        <v>0.3</v>
      </c>
      <c r="I167" s="290">
        <v>14.7</v>
      </c>
      <c r="J167" s="290">
        <v>71.2</v>
      </c>
      <c r="K167" s="290" t="s">
        <v>42</v>
      </c>
      <c r="L167" s="285">
        <v>3.6</v>
      </c>
    </row>
    <row r="168" spans="1:12" ht="14.4" x14ac:dyDescent="0.3">
      <c r="A168" s="284"/>
      <c r="B168" s="286"/>
      <c r="C168" s="291"/>
      <c r="D168" s="293" t="s">
        <v>26</v>
      </c>
      <c r="E168" s="292" t="s">
        <v>175</v>
      </c>
      <c r="F168" s="290">
        <v>200</v>
      </c>
      <c r="G168" s="290">
        <v>1.6</v>
      </c>
      <c r="H168" s="290">
        <v>0.4</v>
      </c>
      <c r="I168" s="290">
        <v>15</v>
      </c>
      <c r="J168" s="290">
        <v>70</v>
      </c>
      <c r="K168" s="290" t="s">
        <v>42</v>
      </c>
      <c r="L168" s="285">
        <v>34.5</v>
      </c>
    </row>
    <row r="169" spans="1:12" ht="14.4" x14ac:dyDescent="0.3">
      <c r="A169" s="284"/>
      <c r="B169" s="286"/>
      <c r="C169" s="291"/>
      <c r="D169" s="288"/>
      <c r="E169" s="292"/>
      <c r="F169" s="290"/>
      <c r="G169" s="290"/>
      <c r="H169" s="290"/>
      <c r="I169" s="290"/>
      <c r="J169" s="290"/>
      <c r="K169" s="290"/>
      <c r="L169" s="285"/>
    </row>
    <row r="170" spans="1:12" ht="15" thickBot="1" x14ac:dyDescent="0.35">
      <c r="A170" s="299"/>
      <c r="B170" s="300"/>
      <c r="C170" s="301"/>
      <c r="D170" s="302" t="s">
        <v>27</v>
      </c>
      <c r="E170" s="303"/>
      <c r="F170" s="304">
        <f>F165+F166+F167+F168</f>
        <v>600</v>
      </c>
      <c r="G170" s="304">
        <f>G165+G166+G167+G168</f>
        <v>17.7</v>
      </c>
      <c r="H170" s="304">
        <f>H165+H166+H167+H168</f>
        <v>11.9</v>
      </c>
      <c r="I170" s="304">
        <f>I165+I166+I167+I168</f>
        <v>74.7</v>
      </c>
      <c r="J170" s="304">
        <f>J165+J166+J167+J168</f>
        <v>477</v>
      </c>
      <c r="K170" s="304"/>
      <c r="L170" s="305">
        <f>L165+L166+L167+L168</f>
        <v>76.19</v>
      </c>
    </row>
    <row r="171" spans="1:12" ht="14.4" x14ac:dyDescent="0.3">
      <c r="A171" s="295">
        <v>3</v>
      </c>
      <c r="B171" s="296">
        <v>1</v>
      </c>
      <c r="C171" s="306" t="s">
        <v>28</v>
      </c>
      <c r="D171" s="307" t="s">
        <v>29</v>
      </c>
      <c r="E171" s="292" t="s">
        <v>150</v>
      </c>
      <c r="F171" s="297">
        <v>50</v>
      </c>
      <c r="G171" s="297">
        <v>0.7</v>
      </c>
      <c r="H171" s="297">
        <v>0.1</v>
      </c>
      <c r="I171" s="297">
        <v>1.9</v>
      </c>
      <c r="J171" s="297">
        <v>22</v>
      </c>
      <c r="K171" s="297" t="s">
        <v>81</v>
      </c>
      <c r="L171" s="298">
        <v>7.78</v>
      </c>
    </row>
    <row r="172" spans="1:12" ht="14.4" x14ac:dyDescent="0.3">
      <c r="A172" s="284"/>
      <c r="B172" s="286"/>
      <c r="C172" s="291"/>
      <c r="D172" s="293" t="s">
        <v>30</v>
      </c>
      <c r="E172" s="292" t="s">
        <v>102</v>
      </c>
      <c r="F172" s="290" t="s">
        <v>44</v>
      </c>
      <c r="G172" s="290" t="s">
        <v>104</v>
      </c>
      <c r="H172" s="290" t="s">
        <v>67</v>
      </c>
      <c r="I172" s="290" t="s">
        <v>45</v>
      </c>
      <c r="J172" s="290" t="s">
        <v>105</v>
      </c>
      <c r="K172" s="310" t="s">
        <v>107</v>
      </c>
      <c r="L172" s="285">
        <v>39.630000000000003</v>
      </c>
    </row>
    <row r="173" spans="1:12" ht="14.4" x14ac:dyDescent="0.3">
      <c r="A173" s="284"/>
      <c r="B173" s="286"/>
      <c r="C173" s="291"/>
      <c r="D173" s="293" t="s">
        <v>31</v>
      </c>
      <c r="E173" s="292" t="s">
        <v>176</v>
      </c>
      <c r="F173" s="290">
        <v>90</v>
      </c>
      <c r="G173" s="144">
        <v>25.3</v>
      </c>
      <c r="H173" s="144">
        <v>5.6</v>
      </c>
      <c r="I173" s="144">
        <v>0.4</v>
      </c>
      <c r="J173" s="144">
        <v>158</v>
      </c>
      <c r="K173" s="310">
        <v>412</v>
      </c>
      <c r="L173" s="285">
        <v>48.23</v>
      </c>
    </row>
    <row r="174" spans="1:12" ht="14.4" x14ac:dyDescent="0.3">
      <c r="A174" s="284"/>
      <c r="B174" s="286"/>
      <c r="C174" s="291"/>
      <c r="D174" s="293" t="s">
        <v>32</v>
      </c>
      <c r="E174" s="292" t="s">
        <v>154</v>
      </c>
      <c r="F174" s="290">
        <v>150</v>
      </c>
      <c r="G174" s="290">
        <v>5.66</v>
      </c>
      <c r="H174" s="290">
        <v>5.56</v>
      </c>
      <c r="I174" s="290">
        <v>29.04</v>
      </c>
      <c r="J174" s="290">
        <v>145</v>
      </c>
      <c r="K174" s="310" t="s">
        <v>52</v>
      </c>
      <c r="L174" s="285">
        <v>9.9</v>
      </c>
    </row>
    <row r="175" spans="1:12" ht="28.8" x14ac:dyDescent="0.3">
      <c r="A175" s="284"/>
      <c r="B175" s="286"/>
      <c r="C175" s="291"/>
      <c r="D175" s="293" t="s">
        <v>33</v>
      </c>
      <c r="E175" s="292" t="s">
        <v>144</v>
      </c>
      <c r="F175" s="290">
        <v>200</v>
      </c>
      <c r="G175" s="290">
        <v>0.3</v>
      </c>
      <c r="H175" s="290">
        <v>0.1</v>
      </c>
      <c r="I175" s="290">
        <v>8.4</v>
      </c>
      <c r="J175" s="290">
        <v>35.5</v>
      </c>
      <c r="K175" s="290" t="s">
        <v>110</v>
      </c>
      <c r="L175" s="285">
        <v>7.55</v>
      </c>
    </row>
    <row r="176" spans="1:12" ht="14.4" x14ac:dyDescent="0.3">
      <c r="A176" s="284"/>
      <c r="B176" s="286"/>
      <c r="C176" s="291"/>
      <c r="D176" s="87" t="s">
        <v>34</v>
      </c>
      <c r="E176" s="66" t="s">
        <v>47</v>
      </c>
      <c r="F176" s="55">
        <v>40</v>
      </c>
      <c r="G176" s="54">
        <v>2.67</v>
      </c>
      <c r="H176" s="54">
        <v>0.53</v>
      </c>
      <c r="I176" s="54">
        <v>15.87</v>
      </c>
      <c r="J176" s="54">
        <v>78.27</v>
      </c>
      <c r="K176" s="55" t="s">
        <v>42</v>
      </c>
      <c r="L176" s="55">
        <v>2.8</v>
      </c>
    </row>
    <row r="177" spans="1:12" ht="14.4" x14ac:dyDescent="0.3">
      <c r="A177" s="284"/>
      <c r="B177" s="286"/>
      <c r="C177" s="291"/>
      <c r="D177" s="288"/>
      <c r="E177" s="292"/>
      <c r="F177" s="290"/>
      <c r="G177" s="290"/>
      <c r="H177" s="290"/>
      <c r="I177" s="290"/>
      <c r="J177" s="290"/>
      <c r="K177" s="290"/>
      <c r="L177" s="285"/>
    </row>
    <row r="178" spans="1:12" ht="15" thickBot="1" x14ac:dyDescent="0.35">
      <c r="A178" s="299"/>
      <c r="B178" s="300"/>
      <c r="C178" s="301"/>
      <c r="D178" s="302" t="s">
        <v>27</v>
      </c>
      <c r="E178" s="303"/>
      <c r="F178" s="304">
        <f>F171+F172+F173+F174+F175+F176</f>
        <v>780</v>
      </c>
      <c r="G178" s="304">
        <f>G171+G172+G173+G174+G175+G176</f>
        <v>40.53</v>
      </c>
      <c r="H178" s="304">
        <f>H171+H172+H173+H174+H175+H176</f>
        <v>18.990000000000002</v>
      </c>
      <c r="I178" s="304">
        <f>I171+I172+I173+I174+I175+I176</f>
        <v>68.31</v>
      </c>
      <c r="J178" s="304">
        <f>J171+J172+J173+J174+J175+J176</f>
        <v>576.77</v>
      </c>
      <c r="K178" s="304"/>
      <c r="L178" s="305">
        <f>L171+L172+L173+L174+L175+L176</f>
        <v>115.89</v>
      </c>
    </row>
    <row r="179" spans="1:12" ht="14.4" x14ac:dyDescent="0.3">
      <c r="A179" s="295">
        <v>3</v>
      </c>
      <c r="B179" s="311">
        <v>1</v>
      </c>
      <c r="C179" s="312" t="s">
        <v>120</v>
      </c>
      <c r="D179" s="307" t="s">
        <v>114</v>
      </c>
      <c r="E179" s="292" t="s">
        <v>122</v>
      </c>
      <c r="F179" s="297">
        <v>200</v>
      </c>
      <c r="G179" s="297">
        <v>5.2</v>
      </c>
      <c r="H179" s="297">
        <v>4</v>
      </c>
      <c r="I179" s="297">
        <v>20.2</v>
      </c>
      <c r="J179" s="297">
        <v>138</v>
      </c>
      <c r="K179" s="297" t="s">
        <v>42</v>
      </c>
      <c r="L179" s="298">
        <v>70.5</v>
      </c>
    </row>
    <row r="180" spans="1:12" ht="28.8" x14ac:dyDescent="0.3">
      <c r="A180" s="284"/>
      <c r="B180" s="296"/>
      <c r="C180" s="291"/>
      <c r="D180" s="288" t="s">
        <v>43</v>
      </c>
      <c r="E180" s="292" t="s">
        <v>164</v>
      </c>
      <c r="F180" s="290">
        <v>30</v>
      </c>
      <c r="G180" s="290">
        <v>1.68</v>
      </c>
      <c r="H180" s="290">
        <v>1.98</v>
      </c>
      <c r="I180" s="290">
        <v>46.38</v>
      </c>
      <c r="J180" s="290">
        <v>210</v>
      </c>
      <c r="K180" s="290" t="s">
        <v>42</v>
      </c>
      <c r="L180" s="285">
        <v>17</v>
      </c>
    </row>
    <row r="181" spans="1:12" ht="28.8" x14ac:dyDescent="0.3">
      <c r="A181" s="284"/>
      <c r="B181" s="286"/>
      <c r="C181" s="291"/>
      <c r="D181" s="288" t="s">
        <v>43</v>
      </c>
      <c r="E181" s="292" t="s">
        <v>155</v>
      </c>
      <c r="F181" s="290">
        <v>38</v>
      </c>
      <c r="G181" s="290">
        <v>0.84</v>
      </c>
      <c r="H181" s="290">
        <v>0.99</v>
      </c>
      <c r="I181" s="290">
        <v>23.19</v>
      </c>
      <c r="J181" s="290">
        <v>105</v>
      </c>
      <c r="K181" s="290" t="s">
        <v>42</v>
      </c>
      <c r="L181" s="285">
        <v>17</v>
      </c>
    </row>
    <row r="182" spans="1:12" ht="14.4" x14ac:dyDescent="0.3">
      <c r="A182" s="284"/>
      <c r="B182" s="286"/>
      <c r="C182" s="291"/>
      <c r="D182" s="293" t="s">
        <v>33</v>
      </c>
      <c r="E182" s="292" t="s">
        <v>111</v>
      </c>
      <c r="F182" s="290">
        <v>200</v>
      </c>
      <c r="G182" s="290">
        <v>1</v>
      </c>
      <c r="H182" s="290">
        <v>0.2</v>
      </c>
      <c r="I182" s="290">
        <v>20.2</v>
      </c>
      <c r="J182" s="290">
        <v>86.6</v>
      </c>
      <c r="K182" s="290" t="s">
        <v>42</v>
      </c>
      <c r="L182" s="285">
        <v>19</v>
      </c>
    </row>
    <row r="183" spans="1:12" ht="14.4" x14ac:dyDescent="0.3">
      <c r="A183" s="284"/>
      <c r="B183" s="286"/>
      <c r="C183" s="291"/>
      <c r="D183" s="293" t="s">
        <v>26</v>
      </c>
      <c r="E183" s="289" t="s">
        <v>119</v>
      </c>
      <c r="F183" s="290">
        <v>240</v>
      </c>
      <c r="G183" s="290">
        <v>3.65</v>
      </c>
      <c r="H183" s="290">
        <v>1.25</v>
      </c>
      <c r="I183" s="290">
        <v>50.4</v>
      </c>
      <c r="J183" s="290">
        <v>226.84</v>
      </c>
      <c r="K183" s="290" t="s">
        <v>42</v>
      </c>
      <c r="L183" s="285">
        <v>41.92</v>
      </c>
    </row>
    <row r="184" spans="1:12" ht="14.4" x14ac:dyDescent="0.3">
      <c r="A184" s="284"/>
      <c r="B184" s="286"/>
      <c r="C184" s="291"/>
      <c r="D184" s="288"/>
      <c r="E184" s="289"/>
      <c r="F184" s="290"/>
      <c r="G184" s="290"/>
      <c r="H184" s="290"/>
      <c r="I184" s="290"/>
      <c r="J184" s="290"/>
      <c r="K184" s="290"/>
      <c r="L184" s="285"/>
    </row>
    <row r="185" spans="1:12" ht="14.4" x14ac:dyDescent="0.3">
      <c r="A185" s="284"/>
      <c r="B185" s="286"/>
      <c r="C185" s="313"/>
      <c r="D185" s="294" t="s">
        <v>27</v>
      </c>
      <c r="E185" s="353"/>
      <c r="F185" s="290">
        <f>F179+F180+F181+F182+F183</f>
        <v>708</v>
      </c>
      <c r="G185" s="290">
        <f>G179+G180+G181+G182+G183</f>
        <v>12.37</v>
      </c>
      <c r="H185" s="290">
        <f>H179+H180+H181+H182+H183</f>
        <v>8.4200000000000017</v>
      </c>
      <c r="I185" s="290">
        <f>I179+I180+I181+I182+I183</f>
        <v>160.37</v>
      </c>
      <c r="J185" s="290">
        <f>J179+J180+J181+J182+J183</f>
        <v>766.44</v>
      </c>
      <c r="K185" s="290"/>
      <c r="L185" s="285">
        <f>L179+L180+L181+L182+L183</f>
        <v>165.42000000000002</v>
      </c>
    </row>
    <row r="186" spans="1:12" ht="16.8" customHeight="1" thickBot="1" x14ac:dyDescent="0.35">
      <c r="A186" s="314">
        <v>3</v>
      </c>
      <c r="B186" s="315">
        <v>1</v>
      </c>
      <c r="C186" s="429" t="s">
        <v>35</v>
      </c>
      <c r="D186" s="430"/>
      <c r="E186" s="316"/>
      <c r="F186" s="317">
        <f>F170+F178+F185</f>
        <v>2088</v>
      </c>
      <c r="G186" s="317">
        <f>G170+G178+G185</f>
        <v>70.600000000000009</v>
      </c>
      <c r="H186" s="317">
        <f>H170+H178+H185</f>
        <v>39.31</v>
      </c>
      <c r="I186" s="317">
        <f>I170+I178+I185</f>
        <v>303.38</v>
      </c>
      <c r="J186" s="317">
        <f>J170+J178+J185</f>
        <v>1820.21</v>
      </c>
      <c r="K186" s="317"/>
      <c r="L186" s="318">
        <v>393.25</v>
      </c>
    </row>
    <row r="187" spans="1:12" ht="19.5" customHeight="1" x14ac:dyDescent="0.3">
      <c r="A187" s="402">
        <v>3</v>
      </c>
      <c r="B187" s="18">
        <v>2</v>
      </c>
      <c r="C187" s="19" t="s">
        <v>22</v>
      </c>
      <c r="D187" s="219" t="s">
        <v>23</v>
      </c>
      <c r="E187" s="237" t="s">
        <v>123</v>
      </c>
      <c r="F187" s="100">
        <v>150</v>
      </c>
      <c r="G187" s="99">
        <v>10.3</v>
      </c>
      <c r="H187" s="99">
        <v>2.2000000000000002</v>
      </c>
      <c r="I187" s="99">
        <v>37.049999999999997</v>
      </c>
      <c r="J187" s="99">
        <v>326.10000000000002</v>
      </c>
      <c r="K187" s="100">
        <v>274</v>
      </c>
      <c r="L187" s="100">
        <v>16.03</v>
      </c>
    </row>
    <row r="188" spans="1:12" ht="18.75" customHeight="1" x14ac:dyDescent="0.3">
      <c r="A188" s="17"/>
      <c r="B188" s="18"/>
      <c r="C188" s="19"/>
      <c r="D188" s="74" t="s">
        <v>24</v>
      </c>
      <c r="E188" s="66" t="s">
        <v>61</v>
      </c>
      <c r="F188" s="55">
        <v>200</v>
      </c>
      <c r="G188" s="54">
        <v>3.9</v>
      </c>
      <c r="H188" s="54">
        <v>2.9</v>
      </c>
      <c r="I188" s="54">
        <v>11.2</v>
      </c>
      <c r="J188" s="54">
        <v>86</v>
      </c>
      <c r="K188" s="55" t="s">
        <v>65</v>
      </c>
      <c r="L188" s="55">
        <v>11.58</v>
      </c>
    </row>
    <row r="189" spans="1:12" ht="14.4" x14ac:dyDescent="0.3">
      <c r="A189" s="17"/>
      <c r="B189" s="18"/>
      <c r="C189" s="19"/>
      <c r="D189" s="74"/>
      <c r="E189" s="66" t="s">
        <v>72</v>
      </c>
      <c r="F189" s="55">
        <v>20</v>
      </c>
      <c r="G189" s="54">
        <v>1.4</v>
      </c>
      <c r="H189" s="54">
        <v>1.7</v>
      </c>
      <c r="I189" s="54">
        <v>11.1</v>
      </c>
      <c r="J189" s="54">
        <v>65.5</v>
      </c>
      <c r="K189" s="55" t="s">
        <v>42</v>
      </c>
      <c r="L189" s="55">
        <v>7.07</v>
      </c>
    </row>
    <row r="190" spans="1:12" ht="15.75" customHeight="1" x14ac:dyDescent="0.3">
      <c r="A190" s="17"/>
      <c r="B190" s="18"/>
      <c r="C190" s="19"/>
      <c r="D190" s="319" t="s">
        <v>26</v>
      </c>
      <c r="E190" s="231" t="s">
        <v>80</v>
      </c>
      <c r="F190" s="55">
        <v>180</v>
      </c>
      <c r="G190" s="54">
        <v>1.58</v>
      </c>
      <c r="H190" s="54">
        <v>0.34</v>
      </c>
      <c r="I190" s="54">
        <v>14.63</v>
      </c>
      <c r="J190" s="54">
        <v>68.06</v>
      </c>
      <c r="K190" s="55" t="s">
        <v>42</v>
      </c>
      <c r="L190" s="55">
        <v>27</v>
      </c>
    </row>
    <row r="191" spans="1:12" ht="14.4" x14ac:dyDescent="0.3">
      <c r="A191" s="17"/>
      <c r="B191" s="18"/>
      <c r="C191" s="19"/>
      <c r="D191" s="87"/>
      <c r="E191" s="66"/>
      <c r="F191" s="55"/>
      <c r="G191" s="54"/>
      <c r="H191" s="54"/>
      <c r="I191" s="54"/>
      <c r="J191" s="54"/>
      <c r="K191" s="55"/>
      <c r="L191" s="55"/>
    </row>
    <row r="192" spans="1:12" ht="15" thickBot="1" x14ac:dyDescent="0.35">
      <c r="A192" s="126"/>
      <c r="B192" s="127"/>
      <c r="C192" s="128"/>
      <c r="D192" s="320" t="s">
        <v>27</v>
      </c>
      <c r="E192" s="352"/>
      <c r="F192" s="321">
        <f>F187+F188+F189+F190</f>
        <v>550</v>
      </c>
      <c r="G192" s="322">
        <f>G187+G188+G189+G190</f>
        <v>17.18</v>
      </c>
      <c r="H192" s="322">
        <f>H187+H188+H189+H190</f>
        <v>7.14</v>
      </c>
      <c r="I192" s="322">
        <f>I187+I188+I189+I190</f>
        <v>73.98</v>
      </c>
      <c r="J192" s="322">
        <f>J187+J188+J189+J190</f>
        <v>545.66000000000008</v>
      </c>
      <c r="K192" s="323"/>
      <c r="L192" s="131">
        <f>L187+L188+L189+L190</f>
        <v>61.68</v>
      </c>
    </row>
    <row r="193" spans="1:12" ht="14.4" x14ac:dyDescent="0.3">
      <c r="A193" s="17">
        <v>3</v>
      </c>
      <c r="B193" s="18">
        <v>2</v>
      </c>
      <c r="C193" s="331" t="s">
        <v>28</v>
      </c>
      <c r="D193" s="334" t="s">
        <v>29</v>
      </c>
      <c r="E193" s="328" t="s">
        <v>54</v>
      </c>
      <c r="F193" s="329">
        <v>50</v>
      </c>
      <c r="G193" s="329">
        <v>0.6</v>
      </c>
      <c r="H193" s="329">
        <v>3.1</v>
      </c>
      <c r="I193" s="329">
        <v>1.8</v>
      </c>
      <c r="J193" s="329">
        <v>37.5</v>
      </c>
      <c r="K193" s="329" t="s">
        <v>56</v>
      </c>
      <c r="L193" s="330">
        <v>8.7799999999999994</v>
      </c>
    </row>
    <row r="194" spans="1:12" ht="14.4" x14ac:dyDescent="0.3">
      <c r="A194" s="17"/>
      <c r="B194" s="18"/>
      <c r="C194" s="183"/>
      <c r="D194" s="235" t="s">
        <v>30</v>
      </c>
      <c r="E194" s="325" t="s">
        <v>132</v>
      </c>
      <c r="F194" s="326">
        <v>250</v>
      </c>
      <c r="G194" s="326">
        <v>5.8</v>
      </c>
      <c r="H194" s="326">
        <v>7</v>
      </c>
      <c r="I194" s="326">
        <v>7.1</v>
      </c>
      <c r="J194" s="326">
        <v>115.3</v>
      </c>
      <c r="K194" s="326" t="s">
        <v>68</v>
      </c>
      <c r="L194" s="161">
        <v>47.39</v>
      </c>
    </row>
    <row r="195" spans="1:12" ht="14.4" x14ac:dyDescent="0.3">
      <c r="A195" s="17"/>
      <c r="B195" s="18"/>
      <c r="C195" s="183"/>
      <c r="D195" s="235" t="s">
        <v>31</v>
      </c>
      <c r="E195" s="325" t="s">
        <v>143</v>
      </c>
      <c r="F195" s="326">
        <v>230</v>
      </c>
      <c r="G195" s="326">
        <v>27.53</v>
      </c>
      <c r="H195" s="326">
        <v>7.47</v>
      </c>
      <c r="I195" s="326">
        <v>21.97</v>
      </c>
      <c r="J195" s="326">
        <v>265</v>
      </c>
      <c r="K195" s="326" t="s">
        <v>58</v>
      </c>
      <c r="L195" s="161">
        <v>71.039999999999992</v>
      </c>
    </row>
    <row r="196" spans="1:12" ht="28.8" x14ac:dyDescent="0.3">
      <c r="A196" s="17"/>
      <c r="B196" s="18"/>
      <c r="C196" s="183"/>
      <c r="D196" s="235" t="s">
        <v>33</v>
      </c>
      <c r="E196" s="325" t="s">
        <v>152</v>
      </c>
      <c r="F196" s="326">
        <v>200</v>
      </c>
      <c r="G196" s="326">
        <v>0.24</v>
      </c>
      <c r="H196" s="326">
        <v>0.12</v>
      </c>
      <c r="I196" s="326">
        <v>18.52</v>
      </c>
      <c r="J196" s="326">
        <v>145.08000000000001</v>
      </c>
      <c r="K196" s="326" t="s">
        <v>59</v>
      </c>
      <c r="L196" s="161">
        <v>8.8000000000000007</v>
      </c>
    </row>
    <row r="197" spans="1:12" ht="14.4" x14ac:dyDescent="0.3">
      <c r="A197" s="17"/>
      <c r="B197" s="18"/>
      <c r="C197" s="183"/>
      <c r="D197" s="235" t="s">
        <v>34</v>
      </c>
      <c r="E197" s="325" t="s">
        <v>47</v>
      </c>
      <c r="F197" s="326">
        <v>40</v>
      </c>
      <c r="G197" s="326">
        <v>2.67</v>
      </c>
      <c r="H197" s="326">
        <v>0.53</v>
      </c>
      <c r="I197" s="326">
        <v>15.87</v>
      </c>
      <c r="J197" s="326">
        <v>78.27</v>
      </c>
      <c r="K197" s="326" t="s">
        <v>42</v>
      </c>
      <c r="L197" s="161">
        <v>2.8</v>
      </c>
    </row>
    <row r="198" spans="1:12" ht="14.4" x14ac:dyDescent="0.3">
      <c r="A198" s="17"/>
      <c r="B198" s="18"/>
      <c r="C198" s="183"/>
      <c r="D198" s="235"/>
      <c r="E198" s="325"/>
      <c r="F198" s="326"/>
      <c r="G198" s="326"/>
      <c r="H198" s="326"/>
      <c r="I198" s="326"/>
      <c r="J198" s="326"/>
      <c r="K198" s="326"/>
      <c r="L198" s="161"/>
    </row>
    <row r="199" spans="1:12" ht="15" thickBot="1" x14ac:dyDescent="0.35">
      <c r="A199" s="126"/>
      <c r="B199" s="127"/>
      <c r="C199" s="335"/>
      <c r="D199" s="336" t="s">
        <v>27</v>
      </c>
      <c r="E199" s="351"/>
      <c r="F199" s="337">
        <f>F193+F194+F195+F196+F197</f>
        <v>770</v>
      </c>
      <c r="G199" s="337">
        <f>G193+G194+G195+G196+G197</f>
        <v>36.840000000000003</v>
      </c>
      <c r="H199" s="337">
        <f>H193+H194+H195+H196+H197</f>
        <v>18.220000000000002</v>
      </c>
      <c r="I199" s="337">
        <f>I193+I194+I195+I196+I197</f>
        <v>65.260000000000005</v>
      </c>
      <c r="J199" s="337">
        <f>J193+J194+J195+J196+J197</f>
        <v>641.15</v>
      </c>
      <c r="K199" s="337"/>
      <c r="L199" s="338">
        <f>L193+L194+L195+L196+L197</f>
        <v>138.81</v>
      </c>
    </row>
    <row r="200" spans="1:12" ht="14.4" x14ac:dyDescent="0.3">
      <c r="A200" s="17">
        <v>3</v>
      </c>
      <c r="B200" s="18">
        <v>2</v>
      </c>
      <c r="C200" s="331" t="s">
        <v>120</v>
      </c>
      <c r="D200" s="334" t="s">
        <v>163</v>
      </c>
      <c r="E200" s="328" t="s">
        <v>162</v>
      </c>
      <c r="F200" s="329">
        <v>130</v>
      </c>
      <c r="G200" s="329">
        <v>4.55</v>
      </c>
      <c r="H200" s="329">
        <v>2.7</v>
      </c>
      <c r="I200" s="329">
        <v>6.9</v>
      </c>
      <c r="J200" s="329">
        <v>66.3</v>
      </c>
      <c r="K200" s="329" t="s">
        <v>42</v>
      </c>
      <c r="L200" s="330">
        <v>57.5</v>
      </c>
    </row>
    <row r="201" spans="1:12" ht="28.8" x14ac:dyDescent="0.3">
      <c r="A201" s="17"/>
      <c r="B201" s="18"/>
      <c r="C201" s="183"/>
      <c r="D201" s="339" t="s">
        <v>24</v>
      </c>
      <c r="E201" s="325" t="s">
        <v>38</v>
      </c>
      <c r="F201" s="326">
        <v>200</v>
      </c>
      <c r="G201" s="326">
        <v>0.2</v>
      </c>
      <c r="H201" s="326">
        <v>0</v>
      </c>
      <c r="I201" s="326">
        <v>6.4</v>
      </c>
      <c r="J201" s="326">
        <v>26.8</v>
      </c>
      <c r="K201" s="326" t="s">
        <v>41</v>
      </c>
      <c r="L201" s="161">
        <v>2.5099999999999998</v>
      </c>
    </row>
    <row r="202" spans="1:12" ht="28.8" x14ac:dyDescent="0.3">
      <c r="A202" s="17"/>
      <c r="B202" s="18"/>
      <c r="C202" s="183"/>
      <c r="D202" s="339" t="s">
        <v>43</v>
      </c>
      <c r="E202" s="340" t="s">
        <v>177</v>
      </c>
      <c r="F202" s="326">
        <v>200</v>
      </c>
      <c r="G202" s="326">
        <v>17.57</v>
      </c>
      <c r="H202" s="326">
        <v>27.7</v>
      </c>
      <c r="I202" s="326">
        <v>35.81</v>
      </c>
      <c r="J202" s="326">
        <v>95.5</v>
      </c>
      <c r="K202" s="326" t="s">
        <v>42</v>
      </c>
      <c r="L202" s="161">
        <v>61</v>
      </c>
    </row>
    <row r="203" spans="1:12" ht="28.8" x14ac:dyDescent="0.3">
      <c r="A203" s="17"/>
      <c r="B203" s="18"/>
      <c r="C203" s="183"/>
      <c r="D203" s="339" t="s">
        <v>43</v>
      </c>
      <c r="E203" s="325" t="s">
        <v>146</v>
      </c>
      <c r="F203" s="326">
        <v>60</v>
      </c>
      <c r="G203" s="326">
        <v>4.5999999999999996</v>
      </c>
      <c r="H203" s="326">
        <v>5.8</v>
      </c>
      <c r="I203" s="326">
        <v>44.6</v>
      </c>
      <c r="J203" s="326">
        <v>249.4</v>
      </c>
      <c r="K203" s="326" t="s">
        <v>42</v>
      </c>
      <c r="L203" s="161">
        <v>36</v>
      </c>
    </row>
    <row r="204" spans="1:12" ht="14.4" x14ac:dyDescent="0.3">
      <c r="A204" s="17"/>
      <c r="B204" s="18"/>
      <c r="C204" s="183"/>
      <c r="D204" s="324"/>
      <c r="E204" s="325"/>
      <c r="F204" s="326"/>
      <c r="G204" s="326"/>
      <c r="H204" s="326"/>
      <c r="I204" s="326"/>
      <c r="J204" s="326"/>
      <c r="K204" s="326"/>
      <c r="L204" s="161"/>
    </row>
    <row r="205" spans="1:12" ht="15" thickBot="1" x14ac:dyDescent="0.35">
      <c r="A205" s="126"/>
      <c r="B205" s="127"/>
      <c r="C205" s="335"/>
      <c r="D205" s="341" t="s">
        <v>27</v>
      </c>
      <c r="E205" s="351"/>
      <c r="F205" s="337">
        <f>F200+F201+F202+F203</f>
        <v>590</v>
      </c>
      <c r="G205" s="337">
        <f>G200+G201+G202+G203</f>
        <v>26.92</v>
      </c>
      <c r="H205" s="337">
        <f>H200+H201+H202+H203</f>
        <v>36.199999999999996</v>
      </c>
      <c r="I205" s="337">
        <f>I200+I201+I202+I203</f>
        <v>93.710000000000008</v>
      </c>
      <c r="J205" s="337">
        <f>J200+J201+J202+J203</f>
        <v>438</v>
      </c>
      <c r="K205" s="337"/>
      <c r="L205" s="338">
        <f>L200+L201+L202+L203</f>
        <v>157.01</v>
      </c>
    </row>
    <row r="206" spans="1:12" ht="15" thickBot="1" x14ac:dyDescent="0.35">
      <c r="A206" s="342">
        <v>3</v>
      </c>
      <c r="B206" s="343">
        <v>2</v>
      </c>
      <c r="C206" s="421" t="s">
        <v>35</v>
      </c>
      <c r="D206" s="422"/>
      <c r="E206" s="344"/>
      <c r="F206" s="345">
        <f>F192+F199+F205</f>
        <v>1910</v>
      </c>
      <c r="G206" s="345">
        <f>G192+G199+G205</f>
        <v>80.94</v>
      </c>
      <c r="H206" s="345">
        <f>H192+H199+H205</f>
        <v>61.56</v>
      </c>
      <c r="I206" s="345">
        <f>I192+I199+I205</f>
        <v>232.95000000000002</v>
      </c>
      <c r="J206" s="345">
        <f>J192+J199+J205</f>
        <v>1624.81</v>
      </c>
      <c r="K206" s="345"/>
      <c r="L206" s="346">
        <v>393.25</v>
      </c>
    </row>
    <row r="207" spans="1:12" ht="14.4" x14ac:dyDescent="0.3">
      <c r="A207" s="402">
        <v>3</v>
      </c>
      <c r="B207" s="18">
        <v>3</v>
      </c>
      <c r="C207" s="331" t="s">
        <v>22</v>
      </c>
      <c r="D207" s="332" t="s">
        <v>23</v>
      </c>
      <c r="E207" s="347" t="s">
        <v>99</v>
      </c>
      <c r="F207" s="329">
        <v>90</v>
      </c>
      <c r="G207" s="329">
        <v>17.2</v>
      </c>
      <c r="H207" s="329">
        <v>3.9</v>
      </c>
      <c r="I207" s="329">
        <v>12</v>
      </c>
      <c r="J207" s="329">
        <v>151.80000000000001</v>
      </c>
      <c r="K207" s="348" t="s">
        <v>100</v>
      </c>
      <c r="L207" s="330">
        <v>56.7</v>
      </c>
    </row>
    <row r="208" spans="1:12" ht="14.4" x14ac:dyDescent="0.3">
      <c r="A208" s="17"/>
      <c r="B208" s="18"/>
      <c r="C208" s="183"/>
      <c r="D208" s="333" t="s">
        <v>32</v>
      </c>
      <c r="E208" s="325" t="s">
        <v>154</v>
      </c>
      <c r="F208" s="326">
        <v>150</v>
      </c>
      <c r="G208" s="326">
        <v>5.66</v>
      </c>
      <c r="H208" s="326">
        <v>5.56</v>
      </c>
      <c r="I208" s="326">
        <v>29.04</v>
      </c>
      <c r="J208" s="326">
        <v>145</v>
      </c>
      <c r="K208" s="326" t="s">
        <v>52</v>
      </c>
      <c r="L208" s="161">
        <v>9.9</v>
      </c>
    </row>
    <row r="209" spans="1:12" ht="28.8" x14ac:dyDescent="0.3">
      <c r="A209" s="17"/>
      <c r="B209" s="18"/>
      <c r="C209" s="183"/>
      <c r="D209" s="333" t="s">
        <v>24</v>
      </c>
      <c r="E209" s="325" t="s">
        <v>50</v>
      </c>
      <c r="F209" s="326">
        <v>200</v>
      </c>
      <c r="G209" s="326">
        <v>0.2</v>
      </c>
      <c r="H209" s="326">
        <v>0.1</v>
      </c>
      <c r="I209" s="326">
        <v>6.6</v>
      </c>
      <c r="J209" s="326">
        <v>27.9</v>
      </c>
      <c r="K209" s="326" t="s">
        <v>53</v>
      </c>
      <c r="L209" s="161">
        <v>2.65</v>
      </c>
    </row>
    <row r="210" spans="1:12" ht="14.4" x14ac:dyDescent="0.3">
      <c r="A210" s="17"/>
      <c r="B210" s="18"/>
      <c r="C210" s="183"/>
      <c r="D210" s="333" t="s">
        <v>25</v>
      </c>
      <c r="E210" s="325" t="s">
        <v>46</v>
      </c>
      <c r="F210" s="326">
        <v>30</v>
      </c>
      <c r="G210" s="326">
        <v>2.4</v>
      </c>
      <c r="H210" s="326">
        <v>0.3</v>
      </c>
      <c r="I210" s="326">
        <v>14.7</v>
      </c>
      <c r="J210" s="326">
        <v>71.2</v>
      </c>
      <c r="K210" s="326" t="s">
        <v>42</v>
      </c>
      <c r="L210" s="161">
        <v>3.6</v>
      </c>
    </row>
    <row r="211" spans="1:12" ht="14.4" x14ac:dyDescent="0.3">
      <c r="A211" s="17"/>
      <c r="B211" s="18"/>
      <c r="C211" s="183"/>
      <c r="D211" s="333" t="s">
        <v>26</v>
      </c>
      <c r="E211" s="325" t="s">
        <v>124</v>
      </c>
      <c r="F211" s="326">
        <v>180</v>
      </c>
      <c r="G211" s="326">
        <v>1.98</v>
      </c>
      <c r="H211" s="326">
        <v>0.72</v>
      </c>
      <c r="I211" s="326">
        <v>19.100000000000001</v>
      </c>
      <c r="J211" s="326">
        <v>93.6</v>
      </c>
      <c r="K211" s="326" t="s">
        <v>42</v>
      </c>
      <c r="L211" s="161">
        <v>73.650000000000006</v>
      </c>
    </row>
    <row r="212" spans="1:12" ht="14.4" x14ac:dyDescent="0.3">
      <c r="A212" s="17"/>
      <c r="B212" s="18"/>
      <c r="C212" s="183"/>
      <c r="D212" s="333"/>
      <c r="E212" s="325"/>
      <c r="F212" s="326"/>
      <c r="G212" s="326"/>
      <c r="H212" s="326"/>
      <c r="I212" s="326"/>
      <c r="J212" s="326"/>
      <c r="K212" s="326"/>
      <c r="L212" s="161"/>
    </row>
    <row r="213" spans="1:12" ht="15" thickBot="1" x14ac:dyDescent="0.35">
      <c r="A213" s="126"/>
      <c r="B213" s="127"/>
      <c r="C213" s="335"/>
      <c r="D213" s="341" t="s">
        <v>27</v>
      </c>
      <c r="E213" s="351"/>
      <c r="F213" s="337">
        <f>F207+F208+F209+F210+F211</f>
        <v>650</v>
      </c>
      <c r="G213" s="337">
        <f>G207+G208+G209+G210+G211</f>
        <v>27.439999999999998</v>
      </c>
      <c r="H213" s="337">
        <f>H207+H208+H209+H210+H211</f>
        <v>10.58</v>
      </c>
      <c r="I213" s="337">
        <f>I207+I208+I209+I210+I211</f>
        <v>81.44</v>
      </c>
      <c r="J213" s="337">
        <f>J207+J208+J209+J210+J211</f>
        <v>489.5</v>
      </c>
      <c r="K213" s="337"/>
      <c r="L213" s="338">
        <f>L207+L208+L209+L210+L211</f>
        <v>146.5</v>
      </c>
    </row>
    <row r="214" spans="1:12" ht="14.4" x14ac:dyDescent="0.3">
      <c r="A214" s="17">
        <v>3</v>
      </c>
      <c r="B214" s="18">
        <v>3</v>
      </c>
      <c r="C214" s="331" t="s">
        <v>28</v>
      </c>
      <c r="D214" s="332" t="s">
        <v>29</v>
      </c>
      <c r="E214" s="328" t="s">
        <v>160</v>
      </c>
      <c r="F214" s="329">
        <v>50</v>
      </c>
      <c r="G214" s="329">
        <v>0.5</v>
      </c>
      <c r="H214" s="329">
        <v>0.1</v>
      </c>
      <c r="I214" s="329">
        <v>1.5</v>
      </c>
      <c r="J214" s="329">
        <v>8.5</v>
      </c>
      <c r="K214" s="329" t="s">
        <v>106</v>
      </c>
      <c r="L214" s="330">
        <v>7.78</v>
      </c>
    </row>
    <row r="215" spans="1:12" ht="14.4" x14ac:dyDescent="0.3">
      <c r="A215" s="17"/>
      <c r="B215" s="18"/>
      <c r="C215" s="183"/>
      <c r="D215" s="333" t="s">
        <v>30</v>
      </c>
      <c r="E215" s="325" t="s">
        <v>168</v>
      </c>
      <c r="F215" s="326">
        <v>250</v>
      </c>
      <c r="G215" s="326">
        <v>6.5</v>
      </c>
      <c r="H215" s="326">
        <v>3.5</v>
      </c>
      <c r="I215" s="326">
        <v>23.1</v>
      </c>
      <c r="J215" s="326">
        <v>149.5</v>
      </c>
      <c r="K215" s="326" t="s">
        <v>169</v>
      </c>
      <c r="L215" s="161">
        <v>31.21</v>
      </c>
    </row>
    <row r="216" spans="1:12" ht="28.8" x14ac:dyDescent="0.3">
      <c r="A216" s="17"/>
      <c r="B216" s="18"/>
      <c r="C216" s="183"/>
      <c r="D216" s="333" t="s">
        <v>31</v>
      </c>
      <c r="E216" s="340" t="s">
        <v>178</v>
      </c>
      <c r="F216" s="326">
        <v>90</v>
      </c>
      <c r="G216" s="326">
        <v>12.7</v>
      </c>
      <c r="H216" s="326">
        <v>5.2</v>
      </c>
      <c r="I216" s="326">
        <v>4</v>
      </c>
      <c r="J216" s="326">
        <v>113.7</v>
      </c>
      <c r="K216" s="349" t="s">
        <v>179</v>
      </c>
      <c r="L216" s="161">
        <v>67.73</v>
      </c>
    </row>
    <row r="217" spans="1:12" ht="14.4" x14ac:dyDescent="0.3">
      <c r="A217" s="17"/>
      <c r="B217" s="18"/>
      <c r="C217" s="183"/>
      <c r="D217" s="333" t="s">
        <v>32</v>
      </c>
      <c r="E217" s="340" t="s">
        <v>180</v>
      </c>
      <c r="F217" s="326">
        <v>150</v>
      </c>
      <c r="G217" s="326">
        <v>3.1</v>
      </c>
      <c r="H217" s="326">
        <v>5.3</v>
      </c>
      <c r="I217" s="326">
        <v>19.8</v>
      </c>
      <c r="J217" s="326">
        <v>139.4</v>
      </c>
      <c r="K217" s="349" t="s">
        <v>58</v>
      </c>
      <c r="L217" s="161">
        <v>21.8</v>
      </c>
    </row>
    <row r="218" spans="1:12" ht="28.8" x14ac:dyDescent="0.3">
      <c r="A218" s="17"/>
      <c r="B218" s="18"/>
      <c r="C218" s="183"/>
      <c r="D218" s="333" t="s">
        <v>33</v>
      </c>
      <c r="E218" s="325" t="s">
        <v>74</v>
      </c>
      <c r="F218" s="326">
        <v>200</v>
      </c>
      <c r="G218" s="326">
        <v>0.2</v>
      </c>
      <c r="H218" s="326">
        <v>0.1</v>
      </c>
      <c r="I218" s="326">
        <v>9.9</v>
      </c>
      <c r="J218" s="326">
        <v>41.6</v>
      </c>
      <c r="K218" s="326" t="s">
        <v>77</v>
      </c>
      <c r="L218" s="161">
        <v>5.85</v>
      </c>
    </row>
    <row r="219" spans="1:12" ht="14.4" x14ac:dyDescent="0.3">
      <c r="A219" s="17"/>
      <c r="B219" s="18"/>
      <c r="C219" s="183"/>
      <c r="D219" s="333" t="s">
        <v>34</v>
      </c>
      <c r="E219" s="325" t="s">
        <v>47</v>
      </c>
      <c r="F219" s="326">
        <v>40</v>
      </c>
      <c r="G219" s="326">
        <v>2.67</v>
      </c>
      <c r="H219" s="326">
        <v>0.53</v>
      </c>
      <c r="I219" s="326">
        <v>15.87</v>
      </c>
      <c r="J219" s="326">
        <v>78.27</v>
      </c>
      <c r="K219" s="326" t="s">
        <v>42</v>
      </c>
      <c r="L219" s="161">
        <v>2.8</v>
      </c>
    </row>
    <row r="220" spans="1:12" ht="14.4" x14ac:dyDescent="0.3">
      <c r="A220" s="17"/>
      <c r="B220" s="18"/>
      <c r="C220" s="183"/>
      <c r="D220" s="333"/>
      <c r="E220" s="325"/>
      <c r="F220" s="326"/>
      <c r="G220" s="326"/>
      <c r="H220" s="326"/>
      <c r="I220" s="326"/>
      <c r="J220" s="326"/>
      <c r="K220" s="326"/>
      <c r="L220" s="161"/>
    </row>
    <row r="221" spans="1:12" ht="15" thickBot="1" x14ac:dyDescent="0.35">
      <c r="A221" s="126"/>
      <c r="B221" s="127"/>
      <c r="C221" s="335"/>
      <c r="D221" s="341" t="s">
        <v>27</v>
      </c>
      <c r="E221" s="351"/>
      <c r="F221" s="337">
        <f>F214+F215+F216+F217+F218+F219</f>
        <v>780</v>
      </c>
      <c r="G221" s="337">
        <f>G214+G215+G216+G217+G218+G219</f>
        <v>25.67</v>
      </c>
      <c r="H221" s="337">
        <f>H214+H215+H216+H217+H218+H219</f>
        <v>14.73</v>
      </c>
      <c r="I221" s="337">
        <f>I214+I215+I216+I217+I218+I219</f>
        <v>74.17</v>
      </c>
      <c r="J221" s="337">
        <f>J214+J215+J216+J217+J218+J219</f>
        <v>530.97</v>
      </c>
      <c r="K221" s="337"/>
      <c r="L221" s="338">
        <f>L214+L215+L216+L217+L218+L219</f>
        <v>137.17000000000002</v>
      </c>
    </row>
    <row r="222" spans="1:12" ht="15" thickBot="1" x14ac:dyDescent="0.35">
      <c r="A222" s="17">
        <v>3</v>
      </c>
      <c r="B222" s="18">
        <v>3</v>
      </c>
      <c r="C222" s="331" t="s">
        <v>120</v>
      </c>
      <c r="D222" s="332" t="s">
        <v>114</v>
      </c>
      <c r="E222" s="347" t="s">
        <v>181</v>
      </c>
      <c r="F222" s="329">
        <v>200</v>
      </c>
      <c r="G222" s="308">
        <v>6</v>
      </c>
      <c r="H222" s="309">
        <v>2.5</v>
      </c>
      <c r="I222" s="309">
        <v>8</v>
      </c>
      <c r="J222" s="309">
        <v>74</v>
      </c>
      <c r="K222" s="348" t="s">
        <v>182</v>
      </c>
      <c r="L222" s="330">
        <v>25.67</v>
      </c>
    </row>
    <row r="223" spans="1:12" ht="14.4" x14ac:dyDescent="0.3">
      <c r="A223" s="17"/>
      <c r="B223" s="18"/>
      <c r="C223" s="183"/>
      <c r="D223" s="333" t="s">
        <v>25</v>
      </c>
      <c r="E223" s="325" t="s">
        <v>116</v>
      </c>
      <c r="F223" s="326">
        <v>50</v>
      </c>
      <c r="G223" s="326">
        <v>4.25</v>
      </c>
      <c r="H223" s="326">
        <v>2.34</v>
      </c>
      <c r="I223" s="326">
        <v>29.42</v>
      </c>
      <c r="J223" s="326">
        <v>44</v>
      </c>
      <c r="K223" s="326" t="s">
        <v>42</v>
      </c>
      <c r="L223" s="161">
        <v>7.29</v>
      </c>
    </row>
    <row r="224" spans="1:12" ht="14.4" x14ac:dyDescent="0.3">
      <c r="A224" s="17"/>
      <c r="B224" s="18"/>
      <c r="C224" s="183"/>
      <c r="D224" s="333" t="s">
        <v>26</v>
      </c>
      <c r="E224" s="340" t="s">
        <v>183</v>
      </c>
      <c r="F224" s="326">
        <v>200</v>
      </c>
      <c r="G224" s="326">
        <v>0.8</v>
      </c>
      <c r="H224" s="326">
        <v>0.6</v>
      </c>
      <c r="I224" s="326">
        <v>20.6</v>
      </c>
      <c r="J224" s="326">
        <v>91</v>
      </c>
      <c r="K224" s="349" t="s">
        <v>42</v>
      </c>
      <c r="L224" s="161">
        <v>40.869999999999997</v>
      </c>
    </row>
    <row r="225" spans="1:12" ht="14.4" x14ac:dyDescent="0.3">
      <c r="A225" s="17"/>
      <c r="B225" s="18"/>
      <c r="C225" s="183"/>
      <c r="D225" s="333"/>
      <c r="E225" s="325"/>
      <c r="F225" s="326"/>
      <c r="G225" s="326"/>
      <c r="H225" s="326"/>
      <c r="I225" s="326"/>
      <c r="J225" s="326"/>
      <c r="K225" s="326"/>
      <c r="L225" s="161"/>
    </row>
    <row r="226" spans="1:12" ht="14.4" x14ac:dyDescent="0.3">
      <c r="A226" s="17"/>
      <c r="B226" s="18"/>
      <c r="C226" s="183"/>
      <c r="D226" s="324" t="s">
        <v>27</v>
      </c>
      <c r="E226" s="350"/>
      <c r="F226" s="326">
        <f>F222+F223+F224</f>
        <v>450</v>
      </c>
      <c r="G226" s="326">
        <f>G222+G223+G224</f>
        <v>11.05</v>
      </c>
      <c r="H226" s="326">
        <f>H222+H223+H224</f>
        <v>5.4399999999999995</v>
      </c>
      <c r="I226" s="326">
        <f>I222+I223+I224</f>
        <v>58.02</v>
      </c>
      <c r="J226" s="326">
        <f>J222+J223+J224</f>
        <v>209</v>
      </c>
      <c r="K226" s="326"/>
      <c r="L226" s="161">
        <f>L222+L223+L224</f>
        <v>73.83</v>
      </c>
    </row>
    <row r="227" spans="1:12" ht="15" thickBot="1" x14ac:dyDescent="0.35">
      <c r="A227" s="354">
        <v>3</v>
      </c>
      <c r="B227" s="355">
        <v>3</v>
      </c>
      <c r="C227" s="431" t="s">
        <v>35</v>
      </c>
      <c r="D227" s="432"/>
      <c r="E227" s="356"/>
      <c r="F227" s="357">
        <f>F213+F221+F226</f>
        <v>1880</v>
      </c>
      <c r="G227" s="357">
        <f>G213+G221+G226</f>
        <v>64.16</v>
      </c>
      <c r="H227" s="357">
        <f>H213+H221+H226</f>
        <v>30.75</v>
      </c>
      <c r="I227" s="357">
        <f>I213+I221+I226</f>
        <v>213.63000000000002</v>
      </c>
      <c r="J227" s="357">
        <f>J213+J221+J226</f>
        <v>1229.47</v>
      </c>
      <c r="K227" s="357"/>
      <c r="L227" s="358">
        <v>393.25</v>
      </c>
    </row>
    <row r="228" spans="1:12" ht="14.4" x14ac:dyDescent="0.3">
      <c r="A228" s="402">
        <v>3</v>
      </c>
      <c r="B228" s="18">
        <v>4</v>
      </c>
      <c r="C228" s="331" t="s">
        <v>22</v>
      </c>
      <c r="D228" s="332" t="s">
        <v>29</v>
      </c>
      <c r="E228" s="328" t="s">
        <v>117</v>
      </c>
      <c r="F228" s="329">
        <v>20</v>
      </c>
      <c r="G228" s="329">
        <v>5.75</v>
      </c>
      <c r="H228" s="329">
        <v>7.5</v>
      </c>
      <c r="I228" s="329">
        <v>0</v>
      </c>
      <c r="J228" s="329">
        <v>89.5</v>
      </c>
      <c r="K228" s="329" t="s">
        <v>118</v>
      </c>
      <c r="L228" s="330">
        <v>12.26</v>
      </c>
    </row>
    <row r="229" spans="1:12" ht="28.8" x14ac:dyDescent="0.3">
      <c r="A229" s="17"/>
      <c r="B229" s="18"/>
      <c r="C229" s="183"/>
      <c r="D229" s="333" t="s">
        <v>114</v>
      </c>
      <c r="E229" s="325" t="s">
        <v>48</v>
      </c>
      <c r="F229" s="326">
        <v>20</v>
      </c>
      <c r="G229" s="326">
        <v>0.2</v>
      </c>
      <c r="H229" s="326">
        <v>14.6</v>
      </c>
      <c r="I229" s="326">
        <v>0.2</v>
      </c>
      <c r="J229" s="326">
        <v>132.19999999999999</v>
      </c>
      <c r="K229" s="326" t="s">
        <v>51</v>
      </c>
      <c r="L229" s="161">
        <v>20.54</v>
      </c>
    </row>
    <row r="230" spans="1:12" ht="14.4" x14ac:dyDescent="0.3">
      <c r="A230" s="17"/>
      <c r="B230" s="18"/>
      <c r="C230" s="183"/>
      <c r="D230" s="333" t="s">
        <v>23</v>
      </c>
      <c r="E230" s="325" t="s">
        <v>156</v>
      </c>
      <c r="F230" s="326">
        <v>40</v>
      </c>
      <c r="G230" s="326">
        <v>4.8</v>
      </c>
      <c r="H230" s="326">
        <v>4</v>
      </c>
      <c r="I230" s="326">
        <v>0.3</v>
      </c>
      <c r="J230" s="326">
        <v>56.6</v>
      </c>
      <c r="K230" s="326" t="s">
        <v>157</v>
      </c>
      <c r="L230" s="161">
        <v>13.5</v>
      </c>
    </row>
    <row r="231" spans="1:12" ht="28.8" x14ac:dyDescent="0.3">
      <c r="A231" s="17"/>
      <c r="B231" s="18"/>
      <c r="C231" s="183"/>
      <c r="D231" s="333" t="s">
        <v>24</v>
      </c>
      <c r="E231" s="325" t="s">
        <v>38</v>
      </c>
      <c r="F231" s="326">
        <v>200</v>
      </c>
      <c r="G231" s="326">
        <v>0.2</v>
      </c>
      <c r="H231" s="326">
        <v>0</v>
      </c>
      <c r="I231" s="326">
        <v>6.4</v>
      </c>
      <c r="J231" s="326">
        <v>26.8</v>
      </c>
      <c r="K231" s="326" t="s">
        <v>41</v>
      </c>
      <c r="L231" s="161">
        <v>2.5099999999999998</v>
      </c>
    </row>
    <row r="232" spans="1:12" ht="14.4" x14ac:dyDescent="0.3">
      <c r="A232" s="17"/>
      <c r="B232" s="18"/>
      <c r="C232" s="183"/>
      <c r="D232" s="333" t="s">
        <v>25</v>
      </c>
      <c r="E232" s="325" t="s">
        <v>46</v>
      </c>
      <c r="F232" s="326">
        <v>30</v>
      </c>
      <c r="G232" s="326">
        <v>2.4</v>
      </c>
      <c r="H232" s="326">
        <v>0.3</v>
      </c>
      <c r="I232" s="326">
        <v>14.7</v>
      </c>
      <c r="J232" s="326">
        <v>71.2</v>
      </c>
      <c r="K232" s="326" t="s">
        <v>42</v>
      </c>
      <c r="L232" s="161">
        <v>3.6</v>
      </c>
    </row>
    <row r="233" spans="1:12" ht="14.4" x14ac:dyDescent="0.3">
      <c r="A233" s="17"/>
      <c r="B233" s="18"/>
      <c r="C233" s="183"/>
      <c r="D233" s="191" t="s">
        <v>26</v>
      </c>
      <c r="E233" s="218" t="s">
        <v>119</v>
      </c>
      <c r="F233" s="55">
        <v>260</v>
      </c>
      <c r="G233" s="54">
        <v>3.65</v>
      </c>
      <c r="H233" s="54">
        <v>1.25</v>
      </c>
      <c r="I233" s="54">
        <v>5.4</v>
      </c>
      <c r="J233" s="54">
        <v>226.85</v>
      </c>
      <c r="K233" s="223" t="s">
        <v>42</v>
      </c>
      <c r="L233" s="55">
        <v>44.9</v>
      </c>
    </row>
    <row r="234" spans="1:12" ht="14.4" x14ac:dyDescent="0.3">
      <c r="A234" s="17"/>
      <c r="B234" s="18"/>
      <c r="C234" s="183"/>
      <c r="D234" s="333"/>
      <c r="E234" s="325"/>
      <c r="F234" s="326"/>
      <c r="G234" s="326"/>
      <c r="H234" s="326"/>
      <c r="I234" s="326"/>
      <c r="J234" s="326"/>
      <c r="K234" s="326"/>
      <c r="L234" s="161"/>
    </row>
    <row r="235" spans="1:12" ht="15" thickBot="1" x14ac:dyDescent="0.35">
      <c r="A235" s="126"/>
      <c r="B235" s="127"/>
      <c r="C235" s="335"/>
      <c r="D235" s="341" t="s">
        <v>27</v>
      </c>
      <c r="E235" s="351"/>
      <c r="F235" s="337">
        <f>F228+F229+F230+F231+F232+F233</f>
        <v>570</v>
      </c>
      <c r="G235" s="337">
        <f>G228+G229+G230+G231+G232+G233</f>
        <v>17</v>
      </c>
      <c r="H235" s="337">
        <f>H228+H229+H230+H231+H232+H233</f>
        <v>27.650000000000002</v>
      </c>
      <c r="I235" s="337">
        <f>I228+I229+I230+I231+I232+I233</f>
        <v>27</v>
      </c>
      <c r="J235" s="337">
        <f>J228+J229+J230+J231+J232+J233</f>
        <v>603.15</v>
      </c>
      <c r="K235" s="337"/>
      <c r="L235" s="338">
        <f>L228+L229+L230+L231+L232+L233</f>
        <v>97.31</v>
      </c>
    </row>
    <row r="236" spans="1:12" ht="14.4" x14ac:dyDescent="0.3">
      <c r="A236" s="17">
        <v>3</v>
      </c>
      <c r="B236" s="18">
        <v>4</v>
      </c>
      <c r="C236" s="331" t="s">
        <v>28</v>
      </c>
      <c r="D236" s="332" t="s">
        <v>29</v>
      </c>
      <c r="E236" s="328" t="s">
        <v>150</v>
      </c>
      <c r="F236" s="329">
        <v>50</v>
      </c>
      <c r="G236" s="329">
        <v>0.7</v>
      </c>
      <c r="H236" s="329">
        <v>0.1</v>
      </c>
      <c r="I236" s="329">
        <v>1.9</v>
      </c>
      <c r="J236" s="329">
        <v>22</v>
      </c>
      <c r="K236" s="329" t="s">
        <v>81</v>
      </c>
      <c r="L236" s="330">
        <v>7.78</v>
      </c>
    </row>
    <row r="237" spans="1:12" ht="14.4" x14ac:dyDescent="0.3">
      <c r="A237" s="17"/>
      <c r="B237" s="18"/>
      <c r="C237" s="183"/>
      <c r="D237" s="333" t="s">
        <v>30</v>
      </c>
      <c r="E237" s="325" t="s">
        <v>55</v>
      </c>
      <c r="F237" s="326">
        <v>250</v>
      </c>
      <c r="G237" s="326">
        <v>8.4</v>
      </c>
      <c r="H237" s="326">
        <v>5.7</v>
      </c>
      <c r="I237" s="326">
        <v>20.3</v>
      </c>
      <c r="J237" s="326">
        <v>166.4</v>
      </c>
      <c r="K237" s="326" t="s">
        <v>57</v>
      </c>
      <c r="L237" s="161">
        <v>41.559999999999995</v>
      </c>
    </row>
    <row r="238" spans="1:12" ht="28.8" x14ac:dyDescent="0.3">
      <c r="A238" s="17"/>
      <c r="B238" s="18"/>
      <c r="C238" s="183"/>
      <c r="D238" s="333" t="s">
        <v>31</v>
      </c>
      <c r="E238" s="325" t="s">
        <v>83</v>
      </c>
      <c r="F238" s="326">
        <v>90</v>
      </c>
      <c r="G238" s="326">
        <v>58.9</v>
      </c>
      <c r="H238" s="326">
        <v>2.2000000000000002</v>
      </c>
      <c r="I238" s="326">
        <v>1</v>
      </c>
      <c r="J238" s="326">
        <v>139.30000000000001</v>
      </c>
      <c r="K238" s="326" t="s">
        <v>86</v>
      </c>
      <c r="L238" s="161">
        <v>60.07</v>
      </c>
    </row>
    <row r="239" spans="1:12" ht="14.4" x14ac:dyDescent="0.3">
      <c r="A239" s="17"/>
      <c r="B239" s="18"/>
      <c r="C239" s="183"/>
      <c r="D239" s="333" t="s">
        <v>32</v>
      </c>
      <c r="E239" s="325" t="s">
        <v>154</v>
      </c>
      <c r="F239" s="326">
        <v>150</v>
      </c>
      <c r="G239" s="326">
        <v>5.66</v>
      </c>
      <c r="H239" s="326">
        <v>5.56</v>
      </c>
      <c r="I239" s="326">
        <v>29.04</v>
      </c>
      <c r="J239" s="326">
        <v>145</v>
      </c>
      <c r="K239" s="326" t="s">
        <v>52</v>
      </c>
      <c r="L239" s="161">
        <v>9.9</v>
      </c>
    </row>
    <row r="240" spans="1:12" ht="28.8" x14ac:dyDescent="0.3">
      <c r="A240" s="17"/>
      <c r="B240" s="18"/>
      <c r="C240" s="183"/>
      <c r="D240" s="333" t="s">
        <v>89</v>
      </c>
      <c r="E240" s="325" t="s">
        <v>84</v>
      </c>
      <c r="F240" s="326">
        <v>50</v>
      </c>
      <c r="G240" s="326">
        <v>1.4</v>
      </c>
      <c r="H240" s="326">
        <v>1.9</v>
      </c>
      <c r="I240" s="326">
        <v>2.2000000000000002</v>
      </c>
      <c r="J240" s="326">
        <v>31.2</v>
      </c>
      <c r="K240" s="326" t="s">
        <v>87</v>
      </c>
      <c r="L240" s="161">
        <v>1.82</v>
      </c>
    </row>
    <row r="241" spans="1:12" ht="28.8" x14ac:dyDescent="0.3">
      <c r="A241" s="17"/>
      <c r="B241" s="18"/>
      <c r="C241" s="183"/>
      <c r="D241" s="333" t="s">
        <v>33</v>
      </c>
      <c r="E241" s="325" t="s">
        <v>161</v>
      </c>
      <c r="F241" s="326">
        <v>200</v>
      </c>
      <c r="G241" s="326">
        <v>0.1</v>
      </c>
      <c r="H241" s="326">
        <v>0</v>
      </c>
      <c r="I241" s="326">
        <v>15.2</v>
      </c>
      <c r="J241" s="326">
        <v>61</v>
      </c>
      <c r="K241" s="326" t="s">
        <v>88</v>
      </c>
      <c r="L241" s="161">
        <v>11.75</v>
      </c>
    </row>
    <row r="242" spans="1:12" ht="14.4" x14ac:dyDescent="0.3">
      <c r="A242" s="17"/>
      <c r="B242" s="18"/>
      <c r="C242" s="183"/>
      <c r="D242" s="333" t="s">
        <v>34</v>
      </c>
      <c r="E242" s="325" t="s">
        <v>47</v>
      </c>
      <c r="F242" s="326">
        <v>40</v>
      </c>
      <c r="G242" s="326">
        <v>2.67</v>
      </c>
      <c r="H242" s="326">
        <v>0.53</v>
      </c>
      <c r="I242" s="326">
        <v>15.87</v>
      </c>
      <c r="J242" s="326">
        <v>78.27</v>
      </c>
      <c r="K242" s="326" t="s">
        <v>42</v>
      </c>
      <c r="L242" s="161">
        <v>2.8</v>
      </c>
    </row>
    <row r="243" spans="1:12" ht="14.4" x14ac:dyDescent="0.3">
      <c r="A243" s="17"/>
      <c r="B243" s="18"/>
      <c r="C243" s="183"/>
      <c r="D243" s="333"/>
      <c r="E243" s="325"/>
      <c r="F243" s="326"/>
      <c r="G243" s="326"/>
      <c r="H243" s="326"/>
      <c r="I243" s="326"/>
      <c r="J243" s="326"/>
      <c r="K243" s="326"/>
      <c r="L243" s="161"/>
    </row>
    <row r="244" spans="1:12" ht="15" thickBot="1" x14ac:dyDescent="0.35">
      <c r="A244" s="126"/>
      <c r="B244" s="127"/>
      <c r="C244" s="335"/>
      <c r="D244" s="341" t="s">
        <v>27</v>
      </c>
      <c r="E244" s="351"/>
      <c r="F244" s="337">
        <f>F236+F237+F238+F239+F240+F241+F242</f>
        <v>830</v>
      </c>
      <c r="G244" s="337">
        <f>G236+G237+G238+G239+G240+G241+G242</f>
        <v>77.83</v>
      </c>
      <c r="H244" s="337">
        <f>H236+H237+H238+H239+H240+H241+H242</f>
        <v>15.989999999999998</v>
      </c>
      <c r="I244" s="337">
        <f>I236+I237+I238+I239+I240+I241+I242</f>
        <v>85.51</v>
      </c>
      <c r="J244" s="337">
        <f>J236+J237+J238+J239+J240+J241+J242</f>
        <v>643.17000000000007</v>
      </c>
      <c r="K244" s="337"/>
      <c r="L244" s="338">
        <f>L236+L237+L238+L239+L240+L241+L242</f>
        <v>135.68</v>
      </c>
    </row>
    <row r="245" spans="1:12" ht="14.4" x14ac:dyDescent="0.3">
      <c r="A245" s="17">
        <v>3</v>
      </c>
      <c r="B245" s="18">
        <v>4</v>
      </c>
      <c r="C245" s="331" t="s">
        <v>120</v>
      </c>
      <c r="D245" s="332" t="s">
        <v>114</v>
      </c>
      <c r="E245" s="347" t="s">
        <v>184</v>
      </c>
      <c r="F245" s="329">
        <v>200</v>
      </c>
      <c r="G245" s="329">
        <v>5.9</v>
      </c>
      <c r="H245" s="329">
        <v>2.5</v>
      </c>
      <c r="I245" s="329">
        <v>7.9</v>
      </c>
      <c r="J245" s="329">
        <v>73.5</v>
      </c>
      <c r="K245" s="329" t="s">
        <v>182</v>
      </c>
      <c r="L245" s="330">
        <v>25.26</v>
      </c>
    </row>
    <row r="246" spans="1:12" ht="28.8" x14ac:dyDescent="0.3">
      <c r="A246" s="17"/>
      <c r="B246" s="18"/>
      <c r="C246" s="183"/>
      <c r="D246" s="339" t="s">
        <v>43</v>
      </c>
      <c r="E246" s="325" t="s">
        <v>128</v>
      </c>
      <c r="F246" s="326">
        <v>75</v>
      </c>
      <c r="G246" s="326">
        <v>6.59</v>
      </c>
      <c r="H246" s="326">
        <v>10.39</v>
      </c>
      <c r="I246" s="326">
        <v>35.81</v>
      </c>
      <c r="J246" s="326">
        <v>394.8</v>
      </c>
      <c r="K246" s="326" t="s">
        <v>42</v>
      </c>
      <c r="L246" s="161">
        <v>27.25</v>
      </c>
    </row>
    <row r="247" spans="1:12" ht="28.8" x14ac:dyDescent="0.3">
      <c r="A247" s="17"/>
      <c r="B247" s="18"/>
      <c r="C247" s="183"/>
      <c r="D247" s="339" t="s">
        <v>43</v>
      </c>
      <c r="E247" s="325" t="s">
        <v>147</v>
      </c>
      <c r="F247" s="326">
        <v>56</v>
      </c>
      <c r="G247" s="326">
        <v>3.36</v>
      </c>
      <c r="H247" s="326">
        <v>3.96</v>
      </c>
      <c r="I247" s="326">
        <v>92.76</v>
      </c>
      <c r="J247" s="326">
        <v>420</v>
      </c>
      <c r="K247" s="326" t="s">
        <v>42</v>
      </c>
      <c r="L247" s="161">
        <v>36</v>
      </c>
    </row>
    <row r="248" spans="1:12" ht="28.8" x14ac:dyDescent="0.3">
      <c r="A248" s="17"/>
      <c r="B248" s="18"/>
      <c r="C248" s="183"/>
      <c r="D248" s="339" t="s">
        <v>43</v>
      </c>
      <c r="E248" s="325" t="s">
        <v>146</v>
      </c>
      <c r="F248" s="326">
        <v>60</v>
      </c>
      <c r="G248" s="326">
        <v>4.5999999999999996</v>
      </c>
      <c r="H248" s="326">
        <v>5.8</v>
      </c>
      <c r="I248" s="326">
        <v>44.6</v>
      </c>
      <c r="J248" s="326">
        <v>249.4</v>
      </c>
      <c r="K248" s="326" t="s">
        <v>42</v>
      </c>
      <c r="L248" s="161">
        <v>36</v>
      </c>
    </row>
    <row r="249" spans="1:12" ht="14.4" x14ac:dyDescent="0.3">
      <c r="A249" s="17"/>
      <c r="B249" s="18"/>
      <c r="C249" s="183"/>
      <c r="D249" s="333"/>
      <c r="E249" s="325"/>
      <c r="F249" s="326"/>
      <c r="G249" s="326"/>
      <c r="H249" s="326"/>
      <c r="I249" s="326"/>
      <c r="J249" s="326"/>
      <c r="K249" s="326"/>
      <c r="L249" s="161"/>
    </row>
    <row r="250" spans="1:12" ht="15" thickBot="1" x14ac:dyDescent="0.35">
      <c r="A250" s="126"/>
      <c r="B250" s="127"/>
      <c r="C250" s="335"/>
      <c r="D250" s="341" t="s">
        <v>27</v>
      </c>
      <c r="E250" s="351"/>
      <c r="F250" s="337">
        <f>F245+F246+F247+F248</f>
        <v>391</v>
      </c>
      <c r="G250" s="337">
        <f>G245+G246+G247+G248</f>
        <v>20.45</v>
      </c>
      <c r="H250" s="337">
        <f>H245+H246+H247+H248</f>
        <v>22.650000000000002</v>
      </c>
      <c r="I250" s="337">
        <f>I245+I246+I247+I248</f>
        <v>181.07</v>
      </c>
      <c r="J250" s="337">
        <f>J245+J246+J247+J248</f>
        <v>1137.7</v>
      </c>
      <c r="K250" s="337"/>
      <c r="L250" s="338">
        <f>L245+L246+L247+L248</f>
        <v>124.51</v>
      </c>
    </row>
    <row r="251" spans="1:12" ht="15" thickBot="1" x14ac:dyDescent="0.35">
      <c r="A251" s="342">
        <v>3</v>
      </c>
      <c r="B251" s="343">
        <v>4</v>
      </c>
      <c r="C251" s="433" t="s">
        <v>35</v>
      </c>
      <c r="D251" s="434"/>
      <c r="E251" s="344"/>
      <c r="F251" s="345">
        <f>F235+F244+F250</f>
        <v>1791</v>
      </c>
      <c r="G251" s="345">
        <f>G235+G244+G250</f>
        <v>115.28</v>
      </c>
      <c r="H251" s="345">
        <f>H235+H244+H250</f>
        <v>66.290000000000006</v>
      </c>
      <c r="I251" s="345">
        <f>I235+I244+I250</f>
        <v>293.58</v>
      </c>
      <c r="J251" s="345">
        <f>J235+J244+J250</f>
        <v>2384.0200000000004</v>
      </c>
      <c r="K251" s="345"/>
      <c r="L251" s="346">
        <v>393.25</v>
      </c>
    </row>
    <row r="252" spans="1:12" ht="14.4" x14ac:dyDescent="0.3">
      <c r="A252" s="402">
        <v>3</v>
      </c>
      <c r="B252" s="18">
        <v>5</v>
      </c>
      <c r="C252" s="331" t="s">
        <v>22</v>
      </c>
      <c r="D252" s="332" t="s">
        <v>23</v>
      </c>
      <c r="E252" s="328" t="s">
        <v>60</v>
      </c>
      <c r="F252" s="329">
        <v>200</v>
      </c>
      <c r="G252" s="329">
        <v>8.3000000000000007</v>
      </c>
      <c r="H252" s="329" t="s">
        <v>62</v>
      </c>
      <c r="I252" s="329" t="s">
        <v>63</v>
      </c>
      <c r="J252" s="329">
        <v>274.89999999999998</v>
      </c>
      <c r="K252" s="329" t="s">
        <v>64</v>
      </c>
      <c r="L252" s="330">
        <v>20.94</v>
      </c>
    </row>
    <row r="253" spans="1:12" ht="28.8" x14ac:dyDescent="0.3">
      <c r="A253" s="17"/>
      <c r="B253" s="18"/>
      <c r="C253" s="183"/>
      <c r="D253" s="333" t="s">
        <v>24</v>
      </c>
      <c r="E253" s="325" t="s">
        <v>61</v>
      </c>
      <c r="F253" s="326">
        <v>200</v>
      </c>
      <c r="G253" s="326">
        <v>3.9</v>
      </c>
      <c r="H253" s="326">
        <v>2.9</v>
      </c>
      <c r="I253" s="326">
        <v>11.2</v>
      </c>
      <c r="J253" s="326">
        <v>86</v>
      </c>
      <c r="K253" s="326" t="s">
        <v>65</v>
      </c>
      <c r="L253" s="161">
        <v>11.58</v>
      </c>
    </row>
    <row r="254" spans="1:12" ht="14.4" x14ac:dyDescent="0.3">
      <c r="A254" s="17"/>
      <c r="B254" s="18"/>
      <c r="C254" s="183"/>
      <c r="D254" s="333" t="s">
        <v>25</v>
      </c>
      <c r="E254" s="325" t="s">
        <v>149</v>
      </c>
      <c r="F254" s="326">
        <v>100</v>
      </c>
      <c r="G254" s="326">
        <v>8.5</v>
      </c>
      <c r="H254" s="326">
        <v>4.8</v>
      </c>
      <c r="I254" s="326">
        <v>58.85</v>
      </c>
      <c r="J254" s="326">
        <v>88</v>
      </c>
      <c r="K254" s="326" t="s">
        <v>42</v>
      </c>
      <c r="L254" s="161">
        <v>27</v>
      </c>
    </row>
    <row r="255" spans="1:12" ht="14.4" x14ac:dyDescent="0.3">
      <c r="A255" s="17"/>
      <c r="B255" s="18"/>
      <c r="C255" s="183"/>
      <c r="D255" s="333" t="s">
        <v>26</v>
      </c>
      <c r="E255" s="340" t="s">
        <v>40</v>
      </c>
      <c r="F255" s="326">
        <v>250</v>
      </c>
      <c r="G255" s="326">
        <v>1</v>
      </c>
      <c r="H255" s="326">
        <v>1</v>
      </c>
      <c r="I255" s="326">
        <v>23.6</v>
      </c>
      <c r="J255" s="326">
        <v>106.6</v>
      </c>
      <c r="K255" s="349" t="s">
        <v>42</v>
      </c>
      <c r="L255" s="161">
        <v>23.08</v>
      </c>
    </row>
    <row r="256" spans="1:12" ht="14.4" x14ac:dyDescent="0.3">
      <c r="A256" s="17"/>
      <c r="B256" s="18"/>
      <c r="C256" s="183"/>
      <c r="D256" s="333"/>
      <c r="E256" s="325"/>
      <c r="F256" s="326"/>
      <c r="G256" s="326"/>
      <c r="H256" s="326"/>
      <c r="I256" s="326"/>
      <c r="J256" s="326"/>
      <c r="K256" s="326"/>
      <c r="L256" s="161"/>
    </row>
    <row r="257" spans="1:12" ht="15" thickBot="1" x14ac:dyDescent="0.35">
      <c r="A257" s="126"/>
      <c r="B257" s="127"/>
      <c r="C257" s="335"/>
      <c r="D257" s="341" t="s">
        <v>27</v>
      </c>
      <c r="E257" s="351"/>
      <c r="F257" s="337">
        <f>F252+F253+F254+F255</f>
        <v>750</v>
      </c>
      <c r="G257" s="337">
        <f>G252+G253+G254+G255</f>
        <v>21.700000000000003</v>
      </c>
      <c r="H257" s="337">
        <f>H252+H253+H254+H255</f>
        <v>18.8</v>
      </c>
      <c r="I257" s="337">
        <f>I252+I253+I254+I255</f>
        <v>131.25</v>
      </c>
      <c r="J257" s="337">
        <f>J252+J253+J254+J255</f>
        <v>555.5</v>
      </c>
      <c r="K257" s="337"/>
      <c r="L257" s="338">
        <f>L252+L253+L254+L255</f>
        <v>82.6</v>
      </c>
    </row>
    <row r="258" spans="1:12" ht="14.4" x14ac:dyDescent="0.3">
      <c r="A258" s="17">
        <v>3</v>
      </c>
      <c r="B258" s="18">
        <v>5</v>
      </c>
      <c r="C258" s="331" t="s">
        <v>28</v>
      </c>
      <c r="D258" s="332" t="s">
        <v>29</v>
      </c>
      <c r="E258" s="328" t="s">
        <v>82</v>
      </c>
      <c r="F258" s="329">
        <v>60</v>
      </c>
      <c r="G258" s="329">
        <v>1</v>
      </c>
      <c r="H258" s="329">
        <v>6.1</v>
      </c>
      <c r="I258" s="329">
        <v>5.8</v>
      </c>
      <c r="J258" s="329">
        <v>81.5</v>
      </c>
      <c r="K258" s="329" t="s">
        <v>85</v>
      </c>
      <c r="L258" s="330">
        <v>5.97</v>
      </c>
    </row>
    <row r="259" spans="1:12" ht="14.4" x14ac:dyDescent="0.3">
      <c r="A259" s="17"/>
      <c r="B259" s="18"/>
      <c r="C259" s="183"/>
      <c r="D259" s="333" t="s">
        <v>30</v>
      </c>
      <c r="E259" s="325" t="s">
        <v>132</v>
      </c>
      <c r="F259" s="326">
        <v>250</v>
      </c>
      <c r="G259" s="326">
        <v>5.8</v>
      </c>
      <c r="H259" s="326">
        <v>7</v>
      </c>
      <c r="I259" s="326">
        <v>7.1</v>
      </c>
      <c r="J259" s="326">
        <v>115.3</v>
      </c>
      <c r="K259" s="326" t="s">
        <v>68</v>
      </c>
      <c r="L259" s="161">
        <v>42.78</v>
      </c>
    </row>
    <row r="260" spans="1:12" ht="14.4" x14ac:dyDescent="0.3">
      <c r="A260" s="17"/>
      <c r="B260" s="18"/>
      <c r="C260" s="183"/>
      <c r="D260" s="333" t="s">
        <v>31</v>
      </c>
      <c r="E260" s="325" t="s">
        <v>99</v>
      </c>
      <c r="F260" s="326">
        <v>90</v>
      </c>
      <c r="G260" s="326">
        <v>17.2</v>
      </c>
      <c r="H260" s="326">
        <v>3.9</v>
      </c>
      <c r="I260" s="326">
        <v>12</v>
      </c>
      <c r="J260" s="326">
        <v>151.80000000000001</v>
      </c>
      <c r="K260" s="326" t="s">
        <v>100</v>
      </c>
      <c r="L260" s="161">
        <v>54.7</v>
      </c>
    </row>
    <row r="261" spans="1:12" ht="14.4" x14ac:dyDescent="0.3">
      <c r="A261" s="17"/>
      <c r="B261" s="18"/>
      <c r="C261" s="183"/>
      <c r="D261" s="333" t="s">
        <v>32</v>
      </c>
      <c r="E261" s="325" t="s">
        <v>180</v>
      </c>
      <c r="F261" s="326">
        <v>150</v>
      </c>
      <c r="G261" s="326">
        <v>3.1</v>
      </c>
      <c r="H261" s="326">
        <v>5.3</v>
      </c>
      <c r="I261" s="326">
        <v>19.8</v>
      </c>
      <c r="J261" s="326">
        <v>139.4</v>
      </c>
      <c r="K261" s="326" t="s">
        <v>58</v>
      </c>
      <c r="L261" s="161">
        <v>21.8</v>
      </c>
    </row>
    <row r="262" spans="1:12" ht="28.8" x14ac:dyDescent="0.3">
      <c r="A262" s="17"/>
      <c r="B262" s="18"/>
      <c r="C262" s="183"/>
      <c r="D262" s="333" t="s">
        <v>33</v>
      </c>
      <c r="E262" s="325" t="s">
        <v>131</v>
      </c>
      <c r="F262" s="326">
        <v>200</v>
      </c>
      <c r="G262" s="326">
        <v>0.3</v>
      </c>
      <c r="H262" s="326">
        <v>0.1</v>
      </c>
      <c r="I262" s="326">
        <v>8.4</v>
      </c>
      <c r="J262" s="326">
        <v>35.5</v>
      </c>
      <c r="K262" s="326" t="s">
        <v>110</v>
      </c>
      <c r="L262" s="161">
        <v>9.5500000000000007</v>
      </c>
    </row>
    <row r="263" spans="1:12" ht="14.4" x14ac:dyDescent="0.3">
      <c r="A263" s="17"/>
      <c r="B263" s="18"/>
      <c r="C263" s="183"/>
      <c r="D263" s="333" t="s">
        <v>34</v>
      </c>
      <c r="E263" s="325" t="s">
        <v>47</v>
      </c>
      <c r="F263" s="326">
        <v>40</v>
      </c>
      <c r="G263" s="326">
        <v>2.67</v>
      </c>
      <c r="H263" s="326">
        <v>0.53</v>
      </c>
      <c r="I263" s="326">
        <v>15.87</v>
      </c>
      <c r="J263" s="326">
        <v>78.27</v>
      </c>
      <c r="K263" s="326" t="s">
        <v>42</v>
      </c>
      <c r="L263" s="161">
        <v>2.8</v>
      </c>
    </row>
    <row r="264" spans="1:12" ht="14.4" x14ac:dyDescent="0.3">
      <c r="A264" s="17"/>
      <c r="B264" s="18"/>
      <c r="C264" s="183"/>
      <c r="D264" s="333"/>
      <c r="E264" s="325"/>
      <c r="F264" s="326"/>
      <c r="G264" s="326"/>
      <c r="H264" s="326"/>
      <c r="I264" s="326"/>
      <c r="J264" s="326"/>
      <c r="K264" s="326"/>
      <c r="L264" s="161"/>
    </row>
    <row r="265" spans="1:12" ht="15" thickBot="1" x14ac:dyDescent="0.35">
      <c r="A265" s="126"/>
      <c r="B265" s="127"/>
      <c r="C265" s="335"/>
      <c r="D265" s="341" t="s">
        <v>27</v>
      </c>
      <c r="E265" s="351"/>
      <c r="F265" s="337">
        <f>F258+F259+F260+F261+F262+F263</f>
        <v>790</v>
      </c>
      <c r="G265" s="337">
        <f>G258+G259+G260+G261+G262+G263</f>
        <v>30.07</v>
      </c>
      <c r="H265" s="337">
        <f>H258+H259+H260+H261+H262+H263</f>
        <v>22.930000000000003</v>
      </c>
      <c r="I265" s="337">
        <f>I258+I259+I260+I261+I262+I263</f>
        <v>68.97</v>
      </c>
      <c r="J265" s="337">
        <f>J258+J259+J260+J261+J262+J263</f>
        <v>601.77</v>
      </c>
      <c r="K265" s="337"/>
      <c r="L265" s="338">
        <f>L258+L259+L260+L261+L262+L263</f>
        <v>137.60000000000002</v>
      </c>
    </row>
    <row r="266" spans="1:12" ht="14.4" x14ac:dyDescent="0.3">
      <c r="A266" s="17">
        <v>3</v>
      </c>
      <c r="B266" s="18">
        <v>5</v>
      </c>
      <c r="C266" s="331" t="s">
        <v>120</v>
      </c>
      <c r="D266" s="332" t="s">
        <v>114</v>
      </c>
      <c r="E266" s="328" t="s">
        <v>133</v>
      </c>
      <c r="F266" s="329">
        <v>260</v>
      </c>
      <c r="G266" s="329">
        <v>7.3</v>
      </c>
      <c r="H266" s="329">
        <v>6.5</v>
      </c>
      <c r="I266" s="329">
        <v>38.5</v>
      </c>
      <c r="J266" s="329">
        <v>241.8</v>
      </c>
      <c r="K266" s="329" t="s">
        <v>42</v>
      </c>
      <c r="L266" s="330">
        <v>112.5</v>
      </c>
    </row>
    <row r="267" spans="1:12" ht="28.8" x14ac:dyDescent="0.3">
      <c r="A267" s="17"/>
      <c r="B267" s="18"/>
      <c r="C267" s="183"/>
      <c r="D267" s="333" t="s">
        <v>24</v>
      </c>
      <c r="E267" s="325" t="s">
        <v>38</v>
      </c>
      <c r="F267" s="326">
        <v>200</v>
      </c>
      <c r="G267" s="326">
        <v>0.2</v>
      </c>
      <c r="H267" s="326">
        <v>0</v>
      </c>
      <c r="I267" s="326">
        <v>6.4</v>
      </c>
      <c r="J267" s="326">
        <v>26.8</v>
      </c>
      <c r="K267" s="326" t="s">
        <v>41</v>
      </c>
      <c r="L267" s="161">
        <v>2.5099999999999998</v>
      </c>
    </row>
    <row r="268" spans="1:12" ht="14.4" x14ac:dyDescent="0.3">
      <c r="A268" s="17"/>
      <c r="B268" s="18"/>
      <c r="C268" s="183"/>
      <c r="D268" s="333" t="s">
        <v>25</v>
      </c>
      <c r="E268" s="325" t="s">
        <v>116</v>
      </c>
      <c r="F268" s="326">
        <v>50</v>
      </c>
      <c r="G268" s="326">
        <v>4.25</v>
      </c>
      <c r="H268" s="326">
        <v>2.34</v>
      </c>
      <c r="I268" s="326">
        <v>29.42</v>
      </c>
      <c r="J268" s="326">
        <v>44</v>
      </c>
      <c r="K268" s="326" t="s">
        <v>42</v>
      </c>
      <c r="L268" s="161">
        <v>7.29</v>
      </c>
    </row>
    <row r="269" spans="1:12" ht="28.8" x14ac:dyDescent="0.3">
      <c r="A269" s="17"/>
      <c r="B269" s="18"/>
      <c r="C269" s="183"/>
      <c r="D269" s="339" t="s">
        <v>43</v>
      </c>
      <c r="E269" s="325" t="s">
        <v>134</v>
      </c>
      <c r="F269" s="326">
        <v>50</v>
      </c>
      <c r="G269" s="326">
        <v>1.68</v>
      </c>
      <c r="H269" s="326">
        <v>1.98</v>
      </c>
      <c r="I269" s="326">
        <v>46.38</v>
      </c>
      <c r="J269" s="326">
        <v>210</v>
      </c>
      <c r="K269" s="326" t="s">
        <v>42</v>
      </c>
      <c r="L269" s="161">
        <v>15</v>
      </c>
    </row>
    <row r="270" spans="1:12" ht="14.4" x14ac:dyDescent="0.3">
      <c r="A270" s="17"/>
      <c r="B270" s="18"/>
      <c r="C270" s="183"/>
      <c r="D270" s="333"/>
      <c r="E270" s="325"/>
      <c r="F270" s="326"/>
      <c r="G270" s="326"/>
      <c r="H270" s="326"/>
      <c r="I270" s="326"/>
      <c r="J270" s="326"/>
      <c r="K270" s="326"/>
      <c r="L270" s="161"/>
    </row>
    <row r="271" spans="1:12" ht="15" thickBot="1" x14ac:dyDescent="0.35">
      <c r="A271" s="126"/>
      <c r="B271" s="127"/>
      <c r="C271" s="335"/>
      <c r="D271" s="341" t="s">
        <v>27</v>
      </c>
      <c r="E271" s="351"/>
      <c r="F271" s="337">
        <f>F266+F267+F268+F269</f>
        <v>560</v>
      </c>
      <c r="G271" s="337">
        <f>G266+G267+G268+G269</f>
        <v>13.43</v>
      </c>
      <c r="H271" s="337">
        <f>H266+H267+H268+H269</f>
        <v>10.82</v>
      </c>
      <c r="I271" s="337">
        <f>I266+I267+I268+I269</f>
        <v>120.69999999999999</v>
      </c>
      <c r="J271" s="337">
        <f>J266+J267+J268+J269</f>
        <v>522.6</v>
      </c>
      <c r="K271" s="337"/>
      <c r="L271" s="338">
        <f>L266+L267+L268+L269</f>
        <v>137.30000000000001</v>
      </c>
    </row>
    <row r="272" spans="1:12" ht="15" thickBot="1" x14ac:dyDescent="0.35">
      <c r="A272" s="342">
        <v>3</v>
      </c>
      <c r="B272" s="343">
        <v>5</v>
      </c>
      <c r="C272" s="421" t="s">
        <v>126</v>
      </c>
      <c r="D272" s="422"/>
      <c r="E272" s="344"/>
      <c r="F272" s="345">
        <f>F257+F265+F271</f>
        <v>2100</v>
      </c>
      <c r="G272" s="345">
        <f>G257+G265+G271</f>
        <v>65.2</v>
      </c>
      <c r="H272" s="345">
        <f>H257+H265+H271</f>
        <v>52.550000000000004</v>
      </c>
      <c r="I272" s="345">
        <f>I257+I265+I271</f>
        <v>320.91999999999996</v>
      </c>
      <c r="J272" s="345">
        <f>J257+J265+J271</f>
        <v>1679.87</v>
      </c>
      <c r="K272" s="345"/>
      <c r="L272" s="346">
        <v>393.25</v>
      </c>
    </row>
    <row r="273" spans="1:12" ht="14.4" x14ac:dyDescent="0.3">
      <c r="A273" s="402">
        <v>4</v>
      </c>
      <c r="B273" s="18">
        <v>1</v>
      </c>
      <c r="C273" s="331" t="s">
        <v>22</v>
      </c>
      <c r="D273" s="332" t="s">
        <v>23</v>
      </c>
      <c r="E273" s="328" t="s">
        <v>123</v>
      </c>
      <c r="F273" s="329">
        <v>150</v>
      </c>
      <c r="G273" s="329">
        <v>10.3</v>
      </c>
      <c r="H273" s="329">
        <v>2.2000000000000002</v>
      </c>
      <c r="I273" s="329">
        <v>37.049999999999997</v>
      </c>
      <c r="J273" s="329">
        <v>326.10000000000002</v>
      </c>
      <c r="K273" s="329">
        <v>274</v>
      </c>
      <c r="L273" s="330">
        <v>16.03</v>
      </c>
    </row>
    <row r="274" spans="1:12" ht="28.8" x14ac:dyDescent="0.3">
      <c r="A274" s="17"/>
      <c r="B274" s="18"/>
      <c r="C274" s="331"/>
      <c r="D274" s="332" t="s">
        <v>24</v>
      </c>
      <c r="E274" s="347" t="s">
        <v>185</v>
      </c>
      <c r="F274" s="329">
        <v>200</v>
      </c>
      <c r="G274" s="329">
        <v>4.4000000000000004</v>
      </c>
      <c r="H274" s="329">
        <v>50.5</v>
      </c>
      <c r="I274" s="329">
        <v>0.24</v>
      </c>
      <c r="J274" s="329">
        <v>0.08</v>
      </c>
      <c r="K274" s="348" t="s">
        <v>65</v>
      </c>
      <c r="L274" s="330">
        <v>5</v>
      </c>
    </row>
    <row r="275" spans="1:12" ht="14.4" x14ac:dyDescent="0.3">
      <c r="A275" s="17"/>
      <c r="B275" s="18"/>
      <c r="C275" s="331"/>
      <c r="D275" s="332" t="s">
        <v>26</v>
      </c>
      <c r="E275" s="328" t="s">
        <v>80</v>
      </c>
      <c r="F275" s="329">
        <v>230</v>
      </c>
      <c r="G275" s="329">
        <v>2.02</v>
      </c>
      <c r="H275" s="329">
        <v>0.44</v>
      </c>
      <c r="I275" s="329">
        <v>18.690000000000001</v>
      </c>
      <c r="J275" s="329">
        <v>86.97</v>
      </c>
      <c r="K275" s="329" t="s">
        <v>42</v>
      </c>
      <c r="L275" s="330">
        <v>33.229999999999997</v>
      </c>
    </row>
    <row r="276" spans="1:12" ht="14.4" x14ac:dyDescent="0.3">
      <c r="A276" s="17"/>
      <c r="B276" s="18"/>
      <c r="C276" s="331"/>
      <c r="D276" s="332"/>
      <c r="E276" s="328"/>
      <c r="F276" s="329"/>
      <c r="G276" s="329"/>
      <c r="H276" s="329"/>
      <c r="I276" s="329"/>
      <c r="J276" s="329"/>
      <c r="K276" s="329"/>
      <c r="L276" s="330"/>
    </row>
    <row r="277" spans="1:12" ht="15" thickBot="1" x14ac:dyDescent="0.35">
      <c r="A277" s="126"/>
      <c r="B277" s="127"/>
      <c r="C277" s="359"/>
      <c r="D277" s="360" t="s">
        <v>27</v>
      </c>
      <c r="E277" s="361"/>
      <c r="F277" s="362">
        <f>F273+F274+F275</f>
        <v>580</v>
      </c>
      <c r="G277" s="362">
        <f>G273+G274+G275</f>
        <v>16.720000000000002</v>
      </c>
      <c r="H277" s="362">
        <f>H273+H274+H275</f>
        <v>53.14</v>
      </c>
      <c r="I277" s="362">
        <f>I273+I274+I275</f>
        <v>55.980000000000004</v>
      </c>
      <c r="J277" s="362">
        <f>J273+J274+J275</f>
        <v>413.15</v>
      </c>
      <c r="K277" s="362"/>
      <c r="L277" s="363">
        <f>L273+L274+L275</f>
        <v>54.26</v>
      </c>
    </row>
    <row r="278" spans="1:12" ht="14.4" x14ac:dyDescent="0.3">
      <c r="A278" s="17">
        <v>4</v>
      </c>
      <c r="B278" s="18">
        <v>1</v>
      </c>
      <c r="C278" s="331" t="s">
        <v>28</v>
      </c>
      <c r="D278" s="332" t="s">
        <v>29</v>
      </c>
      <c r="E278" s="328" t="s">
        <v>160</v>
      </c>
      <c r="F278" s="329">
        <v>50</v>
      </c>
      <c r="G278" s="329">
        <v>0.5</v>
      </c>
      <c r="H278" s="329">
        <v>0.1</v>
      </c>
      <c r="I278" s="329">
        <v>1.5</v>
      </c>
      <c r="J278" s="329">
        <v>8.5</v>
      </c>
      <c r="K278" s="329" t="s">
        <v>106</v>
      </c>
      <c r="L278" s="330">
        <v>7.78</v>
      </c>
    </row>
    <row r="279" spans="1:12" ht="14.4" x14ac:dyDescent="0.3">
      <c r="A279" s="17"/>
      <c r="B279" s="18"/>
      <c r="C279" s="331"/>
      <c r="D279" s="364" t="s">
        <v>30</v>
      </c>
      <c r="E279" s="365" t="s">
        <v>186</v>
      </c>
      <c r="F279" s="329">
        <v>250</v>
      </c>
      <c r="G279" s="329">
        <v>5.8</v>
      </c>
      <c r="H279" s="329">
        <v>7</v>
      </c>
      <c r="I279" s="329">
        <v>7.1</v>
      </c>
      <c r="J279" s="329">
        <v>115.3</v>
      </c>
      <c r="K279" s="366" t="s">
        <v>68</v>
      </c>
      <c r="L279" s="330">
        <v>38.33</v>
      </c>
    </row>
    <row r="280" spans="1:12" ht="14.4" x14ac:dyDescent="0.3">
      <c r="A280" s="17"/>
      <c r="B280" s="18"/>
      <c r="C280" s="331"/>
      <c r="D280" s="332" t="s">
        <v>31</v>
      </c>
      <c r="E280" s="328" t="s">
        <v>176</v>
      </c>
      <c r="F280" s="329">
        <v>90</v>
      </c>
      <c r="G280" s="329">
        <v>25.3</v>
      </c>
      <c r="H280" s="329">
        <v>5.6</v>
      </c>
      <c r="I280" s="329">
        <v>0.4</v>
      </c>
      <c r="J280" s="329">
        <v>158</v>
      </c>
      <c r="K280" s="329">
        <v>412</v>
      </c>
      <c r="L280" s="330">
        <v>48.23</v>
      </c>
    </row>
    <row r="281" spans="1:12" ht="14.4" x14ac:dyDescent="0.3">
      <c r="A281" s="17"/>
      <c r="B281" s="18"/>
      <c r="C281" s="331"/>
      <c r="D281" s="332" t="s">
        <v>32</v>
      </c>
      <c r="E281" s="328" t="s">
        <v>103</v>
      </c>
      <c r="F281" s="329">
        <v>150</v>
      </c>
      <c r="G281" s="329">
        <v>3.5</v>
      </c>
      <c r="H281" s="329">
        <v>4.8</v>
      </c>
      <c r="I281" s="329">
        <v>35</v>
      </c>
      <c r="J281" s="329">
        <v>196.8</v>
      </c>
      <c r="K281" s="329" t="s">
        <v>108</v>
      </c>
      <c r="L281" s="330">
        <v>13.26</v>
      </c>
    </row>
    <row r="282" spans="1:12" ht="28.8" x14ac:dyDescent="0.3">
      <c r="A282" s="17"/>
      <c r="B282" s="18"/>
      <c r="C282" s="331"/>
      <c r="D282" s="332" t="s">
        <v>33</v>
      </c>
      <c r="E282" s="365" t="s">
        <v>187</v>
      </c>
      <c r="F282" s="329">
        <v>200</v>
      </c>
      <c r="G282" s="329">
        <v>0.1</v>
      </c>
      <c r="H282" s="329">
        <v>0</v>
      </c>
      <c r="I282" s="329">
        <v>15.2</v>
      </c>
      <c r="J282" s="329">
        <v>61</v>
      </c>
      <c r="K282" s="329" t="s">
        <v>88</v>
      </c>
      <c r="L282" s="330">
        <v>14.77</v>
      </c>
    </row>
    <row r="283" spans="1:12" ht="14.4" x14ac:dyDescent="0.3">
      <c r="A283" s="17"/>
      <c r="B283" s="18"/>
      <c r="C283" s="331"/>
      <c r="D283" s="332" t="s">
        <v>34</v>
      </c>
      <c r="E283" s="328" t="s">
        <v>47</v>
      </c>
      <c r="F283" s="329">
        <v>40</v>
      </c>
      <c r="G283" s="329">
        <v>2.67</v>
      </c>
      <c r="H283" s="329">
        <v>0.53</v>
      </c>
      <c r="I283" s="329">
        <v>15.87</v>
      </c>
      <c r="J283" s="329">
        <v>78.27</v>
      </c>
      <c r="K283" s="329" t="s">
        <v>42</v>
      </c>
      <c r="L283" s="330">
        <v>2.8</v>
      </c>
    </row>
    <row r="284" spans="1:12" ht="14.4" x14ac:dyDescent="0.3">
      <c r="A284" s="17"/>
      <c r="B284" s="18"/>
      <c r="C284" s="331"/>
      <c r="D284" s="332"/>
      <c r="E284" s="328"/>
      <c r="F284" s="329"/>
      <c r="G284" s="329"/>
      <c r="H284" s="329"/>
      <c r="I284" s="329"/>
      <c r="J284" s="329"/>
      <c r="K284" s="329"/>
      <c r="L284" s="330"/>
    </row>
    <row r="285" spans="1:12" ht="15" thickBot="1" x14ac:dyDescent="0.35">
      <c r="A285" s="126"/>
      <c r="B285" s="127"/>
      <c r="C285" s="359"/>
      <c r="D285" s="360" t="s">
        <v>27</v>
      </c>
      <c r="E285" s="361"/>
      <c r="F285" s="362">
        <f>F278+F279+F280+F281+F282+F283</f>
        <v>780</v>
      </c>
      <c r="G285" s="362">
        <f>G278+G279+G280+G281+G282+G283</f>
        <v>37.870000000000005</v>
      </c>
      <c r="H285" s="362">
        <f>H278+H279+H280+H281+H282+H283</f>
        <v>18.03</v>
      </c>
      <c r="I285" s="362">
        <f>I278+I279+I280+I281+I282+I283</f>
        <v>75.070000000000007</v>
      </c>
      <c r="J285" s="362">
        <f>J278+J279+J280+J281+J282+J283</f>
        <v>617.87</v>
      </c>
      <c r="K285" s="362"/>
      <c r="L285" s="363">
        <f>L278+L279+L280+L281+L282+L283</f>
        <v>125.17</v>
      </c>
    </row>
    <row r="286" spans="1:12" ht="14.4" x14ac:dyDescent="0.3">
      <c r="A286" s="17">
        <v>4</v>
      </c>
      <c r="B286" s="18">
        <v>1</v>
      </c>
      <c r="C286" s="367" t="s">
        <v>120</v>
      </c>
      <c r="D286" s="332" t="s">
        <v>114</v>
      </c>
      <c r="E286" s="328" t="s">
        <v>127</v>
      </c>
      <c r="F286" s="329">
        <v>130</v>
      </c>
      <c r="G286" s="329">
        <v>8.6</v>
      </c>
      <c r="H286" s="329">
        <v>4.7</v>
      </c>
      <c r="I286" s="329">
        <v>16.8</v>
      </c>
      <c r="J286" s="329">
        <v>143</v>
      </c>
      <c r="K286" s="329" t="s">
        <v>42</v>
      </c>
      <c r="L286" s="330">
        <v>62.5</v>
      </c>
    </row>
    <row r="287" spans="1:12" ht="28.8" x14ac:dyDescent="0.3">
      <c r="A287" s="17"/>
      <c r="B287" s="18"/>
      <c r="C287" s="331"/>
      <c r="D287" s="332" t="s">
        <v>173</v>
      </c>
      <c r="E287" s="328" t="s">
        <v>174</v>
      </c>
      <c r="F287" s="329">
        <v>200</v>
      </c>
      <c r="G287" s="329">
        <v>4.7</v>
      </c>
      <c r="H287" s="329">
        <v>3.5</v>
      </c>
      <c r="I287" s="329">
        <v>12.5</v>
      </c>
      <c r="J287" s="329">
        <v>100.4</v>
      </c>
      <c r="K287" s="329" t="s">
        <v>73</v>
      </c>
      <c r="L287" s="330">
        <v>15.87</v>
      </c>
    </row>
    <row r="288" spans="1:12" ht="14.4" x14ac:dyDescent="0.3">
      <c r="A288" s="17"/>
      <c r="B288" s="18"/>
      <c r="C288" s="331"/>
      <c r="D288" s="332" t="s">
        <v>158</v>
      </c>
      <c r="E288" s="328" t="s">
        <v>159</v>
      </c>
      <c r="F288" s="329">
        <v>50</v>
      </c>
      <c r="G288" s="329">
        <v>4.25</v>
      </c>
      <c r="H288" s="329">
        <v>2.35</v>
      </c>
      <c r="I288" s="329">
        <v>29.42</v>
      </c>
      <c r="J288" s="329">
        <v>44</v>
      </c>
      <c r="K288" s="329" t="s">
        <v>42</v>
      </c>
      <c r="L288" s="330">
        <v>26</v>
      </c>
    </row>
    <row r="289" spans="1:12" ht="28.8" x14ac:dyDescent="0.3">
      <c r="A289" s="17"/>
      <c r="B289" s="18"/>
      <c r="C289" s="331"/>
      <c r="D289" s="368" t="s">
        <v>43</v>
      </c>
      <c r="E289" s="328" t="s">
        <v>155</v>
      </c>
      <c r="F289" s="329">
        <v>76</v>
      </c>
      <c r="G289" s="329">
        <v>1.68</v>
      </c>
      <c r="H289" s="329">
        <v>1.98</v>
      </c>
      <c r="I289" s="329">
        <v>46.38</v>
      </c>
      <c r="J289" s="329">
        <v>210</v>
      </c>
      <c r="K289" s="329" t="s">
        <v>42</v>
      </c>
      <c r="L289" s="330">
        <v>34</v>
      </c>
    </row>
    <row r="290" spans="1:12" ht="14.4" x14ac:dyDescent="0.3">
      <c r="A290" s="17"/>
      <c r="B290" s="18"/>
      <c r="C290" s="331"/>
      <c r="D290" s="364" t="s">
        <v>26</v>
      </c>
      <c r="E290" s="365" t="s">
        <v>183</v>
      </c>
      <c r="F290" s="329">
        <v>200</v>
      </c>
      <c r="G290" s="329">
        <v>0.8</v>
      </c>
      <c r="H290" s="329">
        <v>0.6</v>
      </c>
      <c r="I290" s="329">
        <v>20.6</v>
      </c>
      <c r="J290" s="329">
        <v>91</v>
      </c>
      <c r="K290" s="366" t="s">
        <v>42</v>
      </c>
      <c r="L290" s="330">
        <v>39.700000000000003</v>
      </c>
    </row>
    <row r="291" spans="1:12" ht="14.4" x14ac:dyDescent="0.3">
      <c r="A291" s="17"/>
      <c r="B291" s="18"/>
      <c r="C291" s="331"/>
      <c r="D291" s="332"/>
      <c r="E291" s="328"/>
      <c r="F291" s="329"/>
      <c r="G291" s="329"/>
      <c r="H291" s="329"/>
      <c r="I291" s="329"/>
      <c r="J291" s="329"/>
      <c r="K291" s="329"/>
      <c r="L291" s="330"/>
    </row>
    <row r="292" spans="1:12" ht="15" thickBot="1" x14ac:dyDescent="0.35">
      <c r="A292" s="126"/>
      <c r="B292" s="127"/>
      <c r="C292" s="359"/>
      <c r="D292" s="360" t="s">
        <v>27</v>
      </c>
      <c r="E292" s="361"/>
      <c r="F292" s="362">
        <f>F286+F287+F288+F289+F290</f>
        <v>656</v>
      </c>
      <c r="G292" s="362">
        <f>G286+G287+G288+G289+G290</f>
        <v>20.03</v>
      </c>
      <c r="H292" s="362">
        <f>H286+H287+H288+H289+H290</f>
        <v>13.129999999999999</v>
      </c>
      <c r="I292" s="362">
        <f>I286+I287+I288+I289+I290</f>
        <v>125.69999999999999</v>
      </c>
      <c r="J292" s="362">
        <f>J286+J287+J288+J289+J290</f>
        <v>588.4</v>
      </c>
      <c r="K292" s="362"/>
      <c r="L292" s="363">
        <f>L286+L287+L288+L289+L290</f>
        <v>178.07</v>
      </c>
    </row>
    <row r="293" spans="1:12" ht="15" thickBot="1" x14ac:dyDescent="0.35">
      <c r="A293" s="342">
        <v>4</v>
      </c>
      <c r="B293" s="343">
        <v>1</v>
      </c>
      <c r="C293" s="421" t="s">
        <v>126</v>
      </c>
      <c r="D293" s="422"/>
      <c r="E293" s="344"/>
      <c r="F293" s="345">
        <f>F277+F285+F292</f>
        <v>2016</v>
      </c>
      <c r="G293" s="345">
        <f>G277+G285+G292</f>
        <v>74.62</v>
      </c>
      <c r="H293" s="345">
        <f>H277+H285+H292</f>
        <v>84.3</v>
      </c>
      <c r="I293" s="345">
        <f>I277+I285+I292</f>
        <v>256.75</v>
      </c>
      <c r="J293" s="345">
        <f>J277+J285+J292</f>
        <v>1619.42</v>
      </c>
      <c r="K293" s="345"/>
      <c r="L293" s="346">
        <v>393.25</v>
      </c>
    </row>
    <row r="294" spans="1:12" ht="14.4" x14ac:dyDescent="0.3">
      <c r="A294" s="402">
        <v>4</v>
      </c>
      <c r="B294" s="18">
        <v>2</v>
      </c>
      <c r="C294" s="367" t="s">
        <v>22</v>
      </c>
      <c r="D294" s="332" t="s">
        <v>23</v>
      </c>
      <c r="E294" s="328" t="s">
        <v>97</v>
      </c>
      <c r="F294" s="329">
        <v>170</v>
      </c>
      <c r="G294" s="329">
        <v>9</v>
      </c>
      <c r="H294" s="329">
        <v>7.7</v>
      </c>
      <c r="I294" s="329">
        <v>32.5</v>
      </c>
      <c r="J294" s="329">
        <v>235.4</v>
      </c>
      <c r="K294" s="329" t="s">
        <v>98</v>
      </c>
      <c r="L294" s="330">
        <v>22.22</v>
      </c>
    </row>
    <row r="295" spans="1:12" ht="28.8" x14ac:dyDescent="0.3">
      <c r="A295" s="17"/>
      <c r="B295" s="18"/>
      <c r="C295" s="331"/>
      <c r="D295" s="332" t="s">
        <v>24</v>
      </c>
      <c r="E295" s="328" t="s">
        <v>38</v>
      </c>
      <c r="F295" s="329">
        <v>200</v>
      </c>
      <c r="G295" s="329">
        <v>0.2</v>
      </c>
      <c r="H295" s="329">
        <v>0</v>
      </c>
      <c r="I295" s="329">
        <v>6.4</v>
      </c>
      <c r="J295" s="329">
        <v>26.8</v>
      </c>
      <c r="K295" s="329" t="s">
        <v>41</v>
      </c>
      <c r="L295" s="330">
        <v>2.5099999999999998</v>
      </c>
    </row>
    <row r="296" spans="1:12" ht="14.4" x14ac:dyDescent="0.3">
      <c r="A296" s="17"/>
      <c r="B296" s="18"/>
      <c r="C296" s="331"/>
      <c r="D296" s="332" t="s">
        <v>25</v>
      </c>
      <c r="E296" s="328" t="s">
        <v>46</v>
      </c>
      <c r="F296" s="329">
        <v>30</v>
      </c>
      <c r="G296" s="329">
        <v>2.4</v>
      </c>
      <c r="H296" s="329">
        <v>0.3</v>
      </c>
      <c r="I296" s="329">
        <v>14.7</v>
      </c>
      <c r="J296" s="329">
        <v>71.2</v>
      </c>
      <c r="K296" s="329" t="s">
        <v>42</v>
      </c>
      <c r="L296" s="330">
        <v>3.6</v>
      </c>
    </row>
    <row r="297" spans="1:12" ht="14.4" x14ac:dyDescent="0.3">
      <c r="A297" s="17"/>
      <c r="B297" s="18"/>
      <c r="C297" s="331"/>
      <c r="D297" s="332" t="s">
        <v>26</v>
      </c>
      <c r="E297" s="328" t="s">
        <v>175</v>
      </c>
      <c r="F297" s="329">
        <v>200</v>
      </c>
      <c r="G297" s="329">
        <v>1.6</v>
      </c>
      <c r="H297" s="329">
        <v>0.4</v>
      </c>
      <c r="I297" s="329">
        <v>15</v>
      </c>
      <c r="J297" s="329">
        <v>70</v>
      </c>
      <c r="K297" s="329" t="s">
        <v>42</v>
      </c>
      <c r="L297" s="330">
        <v>35.57</v>
      </c>
    </row>
    <row r="298" spans="1:12" ht="14.4" x14ac:dyDescent="0.3">
      <c r="A298" s="17"/>
      <c r="B298" s="18"/>
      <c r="C298" s="331"/>
      <c r="D298" s="332"/>
      <c r="E298" s="328"/>
      <c r="F298" s="329"/>
      <c r="G298" s="329"/>
      <c r="H298" s="329"/>
      <c r="I298" s="329"/>
      <c r="J298" s="329"/>
      <c r="K298" s="329"/>
      <c r="L298" s="330"/>
    </row>
    <row r="299" spans="1:12" ht="15" thickBot="1" x14ac:dyDescent="0.35">
      <c r="A299" s="126"/>
      <c r="B299" s="127"/>
      <c r="C299" s="359"/>
      <c r="D299" s="360" t="s">
        <v>27</v>
      </c>
      <c r="E299" s="361"/>
      <c r="F299" s="362">
        <f>F294+F295+F296+F297</f>
        <v>600</v>
      </c>
      <c r="G299" s="362">
        <f>G294+G295+G296+G297</f>
        <v>13.2</v>
      </c>
      <c r="H299" s="362">
        <f>H294+H295+H296+H297</f>
        <v>8.4</v>
      </c>
      <c r="I299" s="362">
        <f>I294+I295+I296+I297</f>
        <v>68.599999999999994</v>
      </c>
      <c r="J299" s="362">
        <f>J294+J295+J296+J297</f>
        <v>403.4</v>
      </c>
      <c r="K299" s="362"/>
      <c r="L299" s="363">
        <f>L294+L295+L296+L297</f>
        <v>63.9</v>
      </c>
    </row>
    <row r="300" spans="1:12" ht="14.4" x14ac:dyDescent="0.3">
      <c r="A300" s="17">
        <v>4</v>
      </c>
      <c r="B300" s="18">
        <v>2</v>
      </c>
      <c r="C300" s="367" t="s">
        <v>28</v>
      </c>
      <c r="D300" s="332" t="s">
        <v>29</v>
      </c>
      <c r="E300" s="365" t="s">
        <v>188</v>
      </c>
      <c r="F300" s="329">
        <v>60</v>
      </c>
      <c r="G300" s="329">
        <v>1</v>
      </c>
      <c r="H300" s="329">
        <v>6.1</v>
      </c>
      <c r="I300" s="329">
        <v>5.8</v>
      </c>
      <c r="J300" s="329">
        <v>81.5</v>
      </c>
      <c r="K300" s="329" t="s">
        <v>85</v>
      </c>
      <c r="L300" s="330">
        <v>5.97</v>
      </c>
    </row>
    <row r="301" spans="1:12" ht="14.4" x14ac:dyDescent="0.3">
      <c r="A301" s="17"/>
      <c r="B301" s="18"/>
      <c r="C301" s="331"/>
      <c r="D301" s="332" t="s">
        <v>30</v>
      </c>
      <c r="E301" s="328" t="s">
        <v>168</v>
      </c>
      <c r="F301" s="329">
        <v>250</v>
      </c>
      <c r="G301" s="329">
        <v>6.5</v>
      </c>
      <c r="H301" s="329">
        <v>3.5</v>
      </c>
      <c r="I301" s="329">
        <v>23.1</v>
      </c>
      <c r="J301" s="329">
        <v>149.5</v>
      </c>
      <c r="K301" s="329" t="s">
        <v>169</v>
      </c>
      <c r="L301" s="330">
        <v>31.21</v>
      </c>
    </row>
    <row r="302" spans="1:12" ht="14.4" x14ac:dyDescent="0.3">
      <c r="A302" s="17"/>
      <c r="B302" s="18"/>
      <c r="C302" s="331"/>
      <c r="D302" s="332" t="s">
        <v>31</v>
      </c>
      <c r="E302" s="328" t="s">
        <v>130</v>
      </c>
      <c r="F302" s="329">
        <v>230</v>
      </c>
      <c r="G302" s="329">
        <v>17.8</v>
      </c>
      <c r="H302" s="329">
        <v>32.6</v>
      </c>
      <c r="I302" s="329">
        <v>37.799999999999997</v>
      </c>
      <c r="J302" s="329">
        <v>386.8</v>
      </c>
      <c r="K302" s="329" t="s">
        <v>96</v>
      </c>
      <c r="L302" s="330">
        <v>71.260000000000005</v>
      </c>
    </row>
    <row r="303" spans="1:12" ht="28.8" x14ac:dyDescent="0.3">
      <c r="A303" s="17"/>
      <c r="B303" s="18"/>
      <c r="C303" s="331"/>
      <c r="D303" s="332" t="s">
        <v>33</v>
      </c>
      <c r="E303" s="328" t="s">
        <v>74</v>
      </c>
      <c r="F303" s="329">
        <v>200</v>
      </c>
      <c r="G303" s="329">
        <v>0.2</v>
      </c>
      <c r="H303" s="329">
        <v>0.1</v>
      </c>
      <c r="I303" s="329">
        <v>9.9</v>
      </c>
      <c r="J303" s="329">
        <v>41.6</v>
      </c>
      <c r="K303" s="329" t="s">
        <v>77</v>
      </c>
      <c r="L303" s="330">
        <v>5.85</v>
      </c>
    </row>
    <row r="304" spans="1:12" ht="14.4" x14ac:dyDescent="0.3">
      <c r="A304" s="17"/>
      <c r="B304" s="18"/>
      <c r="C304" s="331"/>
      <c r="D304" s="332" t="s">
        <v>34</v>
      </c>
      <c r="E304" s="328" t="s">
        <v>47</v>
      </c>
      <c r="F304" s="329">
        <v>40</v>
      </c>
      <c r="G304" s="329">
        <v>2.67</v>
      </c>
      <c r="H304" s="329">
        <v>0.53</v>
      </c>
      <c r="I304" s="329">
        <v>15.87</v>
      </c>
      <c r="J304" s="329">
        <v>78.27</v>
      </c>
      <c r="K304" s="329" t="s">
        <v>42</v>
      </c>
      <c r="L304" s="330">
        <v>2.8</v>
      </c>
    </row>
    <row r="305" spans="1:12" ht="14.4" x14ac:dyDescent="0.3">
      <c r="A305" s="17"/>
      <c r="B305" s="18"/>
      <c r="C305" s="331"/>
      <c r="D305" s="332"/>
      <c r="E305" s="328"/>
      <c r="F305" s="329"/>
      <c r="G305" s="329"/>
      <c r="H305" s="329"/>
      <c r="I305" s="329"/>
      <c r="J305" s="329"/>
      <c r="K305" s="329"/>
      <c r="L305" s="330"/>
    </row>
    <row r="306" spans="1:12" ht="15" thickBot="1" x14ac:dyDescent="0.35">
      <c r="A306" s="126"/>
      <c r="B306" s="127"/>
      <c r="C306" s="359"/>
      <c r="D306" s="360" t="s">
        <v>27</v>
      </c>
      <c r="E306" s="361"/>
      <c r="F306" s="362">
        <f>F300+F301+F302+F303+F304</f>
        <v>780</v>
      </c>
      <c r="G306" s="362">
        <f>G300+G301+G302+G303+G304</f>
        <v>28.17</v>
      </c>
      <c r="H306" s="362">
        <f>H300+H301+H302+H303+H304</f>
        <v>42.830000000000005</v>
      </c>
      <c r="I306" s="362">
        <f>I300+I301+I302+I303+I304</f>
        <v>92.470000000000013</v>
      </c>
      <c r="J306" s="362">
        <f>J300+J301+J302+J303+J304</f>
        <v>737.67</v>
      </c>
      <c r="K306" s="362"/>
      <c r="L306" s="363">
        <f>L300+L301+L302+L303+L304</f>
        <v>117.08999999999999</v>
      </c>
    </row>
    <row r="307" spans="1:12" ht="14.4" x14ac:dyDescent="0.3">
      <c r="A307" s="17">
        <v>4</v>
      </c>
      <c r="B307" s="18">
        <v>2</v>
      </c>
      <c r="C307" s="367" t="s">
        <v>120</v>
      </c>
      <c r="D307" s="332" t="s">
        <v>114</v>
      </c>
      <c r="E307" s="328" t="s">
        <v>145</v>
      </c>
      <c r="F307" s="329">
        <v>240</v>
      </c>
      <c r="G307" s="329">
        <v>7.44</v>
      </c>
      <c r="H307" s="329">
        <v>4.8</v>
      </c>
      <c r="I307" s="329">
        <v>39.840000000000003</v>
      </c>
      <c r="J307" s="329">
        <v>232.8</v>
      </c>
      <c r="K307" s="329" t="s">
        <v>42</v>
      </c>
      <c r="L307" s="330">
        <v>74</v>
      </c>
    </row>
    <row r="308" spans="1:12" ht="28.8" x14ac:dyDescent="0.3">
      <c r="A308" s="17"/>
      <c r="B308" s="18"/>
      <c r="C308" s="331"/>
      <c r="D308" s="332" t="s">
        <v>24</v>
      </c>
      <c r="E308" s="328" t="s">
        <v>38</v>
      </c>
      <c r="F308" s="329">
        <v>200</v>
      </c>
      <c r="G308" s="329">
        <v>0.2</v>
      </c>
      <c r="H308" s="329">
        <v>0</v>
      </c>
      <c r="I308" s="329">
        <v>6.4</v>
      </c>
      <c r="J308" s="329">
        <v>26.8</v>
      </c>
      <c r="K308" s="329" t="s">
        <v>41</v>
      </c>
      <c r="L308" s="330">
        <v>2.5099999999999998</v>
      </c>
    </row>
    <row r="309" spans="1:12" ht="14.4" x14ac:dyDescent="0.3">
      <c r="A309" s="17"/>
      <c r="B309" s="18"/>
      <c r="C309" s="331"/>
      <c r="D309" s="332" t="s">
        <v>25</v>
      </c>
      <c r="E309" s="328" t="s">
        <v>149</v>
      </c>
      <c r="F309" s="329">
        <v>100</v>
      </c>
      <c r="G309" s="329">
        <v>8.5</v>
      </c>
      <c r="H309" s="329">
        <v>4.8</v>
      </c>
      <c r="I309" s="329">
        <v>58.85</v>
      </c>
      <c r="J309" s="329">
        <v>88</v>
      </c>
      <c r="K309" s="329" t="s">
        <v>42</v>
      </c>
      <c r="L309" s="330">
        <v>27</v>
      </c>
    </row>
    <row r="310" spans="1:12" ht="14.4" x14ac:dyDescent="0.3">
      <c r="A310" s="17"/>
      <c r="B310" s="18"/>
      <c r="C310" s="331"/>
      <c r="D310" s="332" t="s">
        <v>33</v>
      </c>
      <c r="E310" s="328" t="s">
        <v>111</v>
      </c>
      <c r="F310" s="329">
        <v>200</v>
      </c>
      <c r="G310" s="329">
        <v>1</v>
      </c>
      <c r="H310" s="329">
        <v>0.2</v>
      </c>
      <c r="I310" s="329">
        <v>20.2</v>
      </c>
      <c r="J310" s="329">
        <v>86.6</v>
      </c>
      <c r="K310" s="329" t="s">
        <v>42</v>
      </c>
      <c r="L310" s="330">
        <v>19</v>
      </c>
    </row>
    <row r="311" spans="1:12" ht="28.8" x14ac:dyDescent="0.3">
      <c r="A311" s="17"/>
      <c r="B311" s="18"/>
      <c r="C311" s="331"/>
      <c r="D311" s="368" t="s">
        <v>43</v>
      </c>
      <c r="E311" s="328" t="s">
        <v>147</v>
      </c>
      <c r="F311" s="329">
        <v>56</v>
      </c>
      <c r="G311" s="329">
        <v>3.36</v>
      </c>
      <c r="H311" s="329">
        <v>3.96</v>
      </c>
      <c r="I311" s="329">
        <v>92.76</v>
      </c>
      <c r="J311" s="329">
        <v>420</v>
      </c>
      <c r="K311" s="329" t="s">
        <v>42</v>
      </c>
      <c r="L311" s="330">
        <v>36</v>
      </c>
    </row>
    <row r="312" spans="1:12" ht="28.8" x14ac:dyDescent="0.3">
      <c r="A312" s="17"/>
      <c r="B312" s="18"/>
      <c r="C312" s="331"/>
      <c r="D312" s="368" t="s">
        <v>43</v>
      </c>
      <c r="E312" s="328" t="s">
        <v>146</v>
      </c>
      <c r="F312" s="329">
        <v>30</v>
      </c>
      <c r="G312" s="329">
        <v>2.2999999999999998</v>
      </c>
      <c r="H312" s="329">
        <v>2.9</v>
      </c>
      <c r="I312" s="329">
        <v>22.3</v>
      </c>
      <c r="J312" s="329">
        <v>124.7</v>
      </c>
      <c r="K312" s="329" t="s">
        <v>42</v>
      </c>
      <c r="L312" s="330">
        <v>18</v>
      </c>
    </row>
    <row r="313" spans="1:12" ht="14.4" x14ac:dyDescent="0.3">
      <c r="A313" s="17"/>
      <c r="B313" s="18"/>
      <c r="C313" s="331"/>
      <c r="D313" s="332"/>
      <c r="E313" s="328"/>
      <c r="F313" s="329"/>
      <c r="G313" s="329"/>
      <c r="H313" s="329"/>
      <c r="I313" s="329"/>
      <c r="J313" s="329"/>
      <c r="K313" s="329"/>
      <c r="L313" s="330"/>
    </row>
    <row r="314" spans="1:12" ht="15" thickBot="1" x14ac:dyDescent="0.35">
      <c r="A314" s="126"/>
      <c r="B314" s="127"/>
      <c r="C314" s="359"/>
      <c r="D314" s="360" t="s">
        <v>27</v>
      </c>
      <c r="E314" s="361"/>
      <c r="F314" s="362">
        <f>F307+F308+F309+F310+F311+F312</f>
        <v>826</v>
      </c>
      <c r="G314" s="362">
        <f>G307+G308+G309+G310+G311+G312</f>
        <v>22.8</v>
      </c>
      <c r="H314" s="362">
        <f>H307+H308+H309+H310+H311+H312</f>
        <v>16.659999999999997</v>
      </c>
      <c r="I314" s="362">
        <f>I307+I308+I309+I310+I311+I312</f>
        <v>240.35000000000002</v>
      </c>
      <c r="J314" s="362">
        <f>J307+J308+J309+J310+J311+J312</f>
        <v>978.90000000000009</v>
      </c>
      <c r="K314" s="362"/>
      <c r="L314" s="363">
        <f>L307+L308+L309+L310+L311+L312</f>
        <v>176.51</v>
      </c>
    </row>
    <row r="315" spans="1:12" ht="15" thickBot="1" x14ac:dyDescent="0.35">
      <c r="A315" s="342">
        <v>4</v>
      </c>
      <c r="B315" s="343">
        <v>2</v>
      </c>
      <c r="C315" s="421" t="s">
        <v>35</v>
      </c>
      <c r="D315" s="422"/>
      <c r="E315" s="344"/>
      <c r="F315" s="345">
        <f>F299+F306+F314</f>
        <v>2206</v>
      </c>
      <c r="G315" s="345">
        <f>G299+G306+G314</f>
        <v>64.17</v>
      </c>
      <c r="H315" s="345">
        <f>H299+H306+H314</f>
        <v>67.89</v>
      </c>
      <c r="I315" s="345">
        <f>I299+I306+I314</f>
        <v>401.42</v>
      </c>
      <c r="J315" s="345">
        <f>J299+J306+J314</f>
        <v>2119.9700000000003</v>
      </c>
      <c r="K315" s="345"/>
      <c r="L315" s="346">
        <v>393.25</v>
      </c>
    </row>
    <row r="316" spans="1:12" ht="14.4" x14ac:dyDescent="0.3">
      <c r="A316" s="402">
        <v>4</v>
      </c>
      <c r="B316" s="18">
        <v>3</v>
      </c>
      <c r="C316" s="367" t="s">
        <v>22</v>
      </c>
      <c r="D316" s="332" t="s">
        <v>23</v>
      </c>
      <c r="E316" s="328" t="s">
        <v>92</v>
      </c>
      <c r="F316" s="329">
        <v>150</v>
      </c>
      <c r="G316" s="329">
        <v>29.7</v>
      </c>
      <c r="H316" s="329">
        <v>10.7</v>
      </c>
      <c r="I316" s="329">
        <v>21.6</v>
      </c>
      <c r="J316" s="329">
        <v>301.3</v>
      </c>
      <c r="K316" s="329" t="s">
        <v>95</v>
      </c>
      <c r="L316" s="330">
        <v>60.61</v>
      </c>
    </row>
    <row r="317" spans="1:12" ht="28.8" x14ac:dyDescent="0.3">
      <c r="A317" s="17"/>
      <c r="B317" s="18"/>
      <c r="C317" s="331"/>
      <c r="D317" s="332" t="s">
        <v>24</v>
      </c>
      <c r="E317" s="328" t="s">
        <v>93</v>
      </c>
      <c r="F317" s="329">
        <v>200</v>
      </c>
      <c r="G317" s="329">
        <v>1</v>
      </c>
      <c r="H317" s="329">
        <v>1</v>
      </c>
      <c r="I317" s="329">
        <v>9</v>
      </c>
      <c r="J317" s="329">
        <v>50.2</v>
      </c>
      <c r="K317" s="329" t="s">
        <v>138</v>
      </c>
      <c r="L317" s="330">
        <v>7.38</v>
      </c>
    </row>
    <row r="318" spans="1:12" ht="14.4" x14ac:dyDescent="0.3">
      <c r="A318" s="17"/>
      <c r="B318" s="18"/>
      <c r="C318" s="331"/>
      <c r="D318" s="332"/>
      <c r="E318" s="328" t="s">
        <v>94</v>
      </c>
      <c r="F318" s="329">
        <v>20</v>
      </c>
      <c r="G318" s="329">
        <v>1.4</v>
      </c>
      <c r="H318" s="329">
        <v>1.7</v>
      </c>
      <c r="I318" s="329">
        <v>11.1</v>
      </c>
      <c r="J318" s="329">
        <v>65.5</v>
      </c>
      <c r="K318" s="329" t="s">
        <v>42</v>
      </c>
      <c r="L318" s="330">
        <v>7.07</v>
      </c>
    </row>
    <row r="319" spans="1:12" ht="14.4" x14ac:dyDescent="0.3">
      <c r="A319" s="17"/>
      <c r="B319" s="18"/>
      <c r="C319" s="331"/>
      <c r="D319" s="332" t="s">
        <v>26</v>
      </c>
      <c r="E319" s="328" t="s">
        <v>124</v>
      </c>
      <c r="F319" s="329">
        <v>180</v>
      </c>
      <c r="G319" s="329">
        <v>1.98</v>
      </c>
      <c r="H319" s="329">
        <v>0.72</v>
      </c>
      <c r="I319" s="329">
        <v>19.100000000000001</v>
      </c>
      <c r="J319" s="329">
        <v>93.6</v>
      </c>
      <c r="K319" s="329" t="s">
        <v>42</v>
      </c>
      <c r="L319" s="330">
        <v>73.650000000000006</v>
      </c>
    </row>
    <row r="320" spans="1:12" ht="14.4" x14ac:dyDescent="0.3">
      <c r="A320" s="17"/>
      <c r="B320" s="18"/>
      <c r="C320" s="331"/>
      <c r="D320" s="332"/>
      <c r="E320" s="328"/>
      <c r="F320" s="329"/>
      <c r="G320" s="329"/>
      <c r="H320" s="329"/>
      <c r="I320" s="329"/>
      <c r="J320" s="329"/>
      <c r="K320" s="329"/>
      <c r="L320" s="330"/>
    </row>
    <row r="321" spans="1:12" ht="15" thickBot="1" x14ac:dyDescent="0.35">
      <c r="A321" s="126"/>
      <c r="B321" s="127"/>
      <c r="C321" s="359"/>
      <c r="D321" s="360" t="s">
        <v>27</v>
      </c>
      <c r="E321" s="361"/>
      <c r="F321" s="362">
        <f>F316+F317+F318+F319</f>
        <v>550</v>
      </c>
      <c r="G321" s="362">
        <f>G316+G317+G318+G319</f>
        <v>34.08</v>
      </c>
      <c r="H321" s="362">
        <f>H316+H317+H318+H319</f>
        <v>14.12</v>
      </c>
      <c r="I321" s="362">
        <f>I316+I317+I318+I319</f>
        <v>60.800000000000004</v>
      </c>
      <c r="J321" s="362">
        <f>J316+J317+J318+J319</f>
        <v>510.6</v>
      </c>
      <c r="K321" s="362"/>
      <c r="L321" s="363">
        <f>L316+L317+L318+L319</f>
        <v>148.71</v>
      </c>
    </row>
    <row r="322" spans="1:12" ht="14.4" x14ac:dyDescent="0.3">
      <c r="A322" s="17">
        <v>4</v>
      </c>
      <c r="B322" s="18">
        <v>3</v>
      </c>
      <c r="C322" s="367" t="s">
        <v>28</v>
      </c>
      <c r="D322" s="332" t="s">
        <v>29</v>
      </c>
      <c r="E322" s="328" t="s">
        <v>150</v>
      </c>
      <c r="F322" s="329">
        <v>50</v>
      </c>
      <c r="G322" s="329">
        <v>0.7</v>
      </c>
      <c r="H322" s="329">
        <v>0.1</v>
      </c>
      <c r="I322" s="329">
        <v>1.9</v>
      </c>
      <c r="J322" s="329">
        <v>22</v>
      </c>
      <c r="K322" s="329" t="s">
        <v>81</v>
      </c>
      <c r="L322" s="330">
        <v>7.78</v>
      </c>
    </row>
    <row r="323" spans="1:12" ht="14.4" x14ac:dyDescent="0.3">
      <c r="A323" s="17"/>
      <c r="B323" s="18"/>
      <c r="C323" s="331"/>
      <c r="D323" s="332" t="s">
        <v>30</v>
      </c>
      <c r="E323" s="328" t="s">
        <v>102</v>
      </c>
      <c r="F323" s="329" t="s">
        <v>44</v>
      </c>
      <c r="G323" s="329" t="s">
        <v>104</v>
      </c>
      <c r="H323" s="329" t="s">
        <v>67</v>
      </c>
      <c r="I323" s="329" t="s">
        <v>45</v>
      </c>
      <c r="J323" s="329" t="s">
        <v>105</v>
      </c>
      <c r="K323" s="329" t="s">
        <v>107</v>
      </c>
      <c r="L323" s="330">
        <v>39.630000000000003</v>
      </c>
    </row>
    <row r="324" spans="1:12" ht="28.8" x14ac:dyDescent="0.3">
      <c r="A324" s="17"/>
      <c r="B324" s="18"/>
      <c r="C324" s="331"/>
      <c r="D324" s="332" t="s">
        <v>31</v>
      </c>
      <c r="E324" s="328" t="s">
        <v>167</v>
      </c>
      <c r="F324" s="329">
        <v>220</v>
      </c>
      <c r="G324" s="329">
        <v>30</v>
      </c>
      <c r="H324" s="329">
        <v>8.9</v>
      </c>
      <c r="I324" s="329">
        <v>36.5</v>
      </c>
      <c r="J324" s="329">
        <v>346.1</v>
      </c>
      <c r="K324" s="329" t="s">
        <v>76</v>
      </c>
      <c r="L324" s="330">
        <v>62.5</v>
      </c>
    </row>
    <row r="325" spans="1:12" ht="28.8" x14ac:dyDescent="0.3">
      <c r="A325" s="17"/>
      <c r="B325" s="18"/>
      <c r="C325" s="331"/>
      <c r="D325" s="332" t="s">
        <v>33</v>
      </c>
      <c r="E325" s="328" t="s">
        <v>131</v>
      </c>
      <c r="F325" s="329">
        <v>200</v>
      </c>
      <c r="G325" s="329">
        <v>0.3</v>
      </c>
      <c r="H325" s="329">
        <v>0.1</v>
      </c>
      <c r="I325" s="329">
        <v>8.4</v>
      </c>
      <c r="J325" s="329">
        <v>35.5</v>
      </c>
      <c r="K325" s="329" t="s">
        <v>110</v>
      </c>
      <c r="L325" s="330">
        <v>9.5500000000000007</v>
      </c>
    </row>
    <row r="326" spans="1:12" ht="14.4" x14ac:dyDescent="0.3">
      <c r="A326" s="17"/>
      <c r="B326" s="18"/>
      <c r="C326" s="331"/>
      <c r="D326" s="332" t="s">
        <v>34</v>
      </c>
      <c r="E326" s="328" t="s">
        <v>47</v>
      </c>
      <c r="F326" s="329">
        <v>40</v>
      </c>
      <c r="G326" s="329">
        <v>2.67</v>
      </c>
      <c r="H326" s="329">
        <v>0.53</v>
      </c>
      <c r="I326" s="329">
        <v>15.87</v>
      </c>
      <c r="J326" s="329">
        <v>78.27</v>
      </c>
      <c r="K326" s="329" t="s">
        <v>42</v>
      </c>
      <c r="L326" s="330">
        <v>2.8</v>
      </c>
    </row>
    <row r="327" spans="1:12" ht="14.4" x14ac:dyDescent="0.3">
      <c r="A327" s="17"/>
      <c r="B327" s="18"/>
      <c r="C327" s="331"/>
      <c r="D327" s="332"/>
      <c r="E327" s="328"/>
      <c r="F327" s="329"/>
      <c r="G327" s="329"/>
      <c r="H327" s="329"/>
      <c r="I327" s="329"/>
      <c r="J327" s="329"/>
      <c r="K327" s="329"/>
      <c r="L327" s="330"/>
    </row>
    <row r="328" spans="1:12" ht="15" thickBot="1" x14ac:dyDescent="0.35">
      <c r="A328" s="126"/>
      <c r="B328" s="127"/>
      <c r="C328" s="359"/>
      <c r="D328" s="360" t="s">
        <v>27</v>
      </c>
      <c r="E328" s="361"/>
      <c r="F328" s="362">
        <f>F322+F323+F324+F325+F326</f>
        <v>760</v>
      </c>
      <c r="G328" s="362">
        <f>G322+G323+G324+G325+G326</f>
        <v>39.57</v>
      </c>
      <c r="H328" s="362">
        <f>H322+H323+H324+H325+H326</f>
        <v>16.730000000000004</v>
      </c>
      <c r="I328" s="362">
        <f>I322+I323+I324+I325+I326</f>
        <v>75.37</v>
      </c>
      <c r="J328" s="362">
        <f>J322+J323+J324+J325+J326</f>
        <v>619.87</v>
      </c>
      <c r="K328" s="362"/>
      <c r="L328" s="363">
        <f>L322+L323+L324+L325+L326</f>
        <v>122.25999999999999</v>
      </c>
    </row>
    <row r="329" spans="1:12" ht="28.8" x14ac:dyDescent="0.3">
      <c r="A329" s="17">
        <v>4</v>
      </c>
      <c r="B329" s="18">
        <v>3</v>
      </c>
      <c r="C329" s="367" t="s">
        <v>120</v>
      </c>
      <c r="D329" s="332" t="s">
        <v>24</v>
      </c>
      <c r="E329" s="328" t="s">
        <v>50</v>
      </c>
      <c r="F329" s="329">
        <v>200</v>
      </c>
      <c r="G329" s="329">
        <v>0.2</v>
      </c>
      <c r="H329" s="329">
        <v>0.1</v>
      </c>
      <c r="I329" s="329">
        <v>6.6</v>
      </c>
      <c r="J329" s="329">
        <v>27.9</v>
      </c>
      <c r="K329" s="329" t="s">
        <v>53</v>
      </c>
      <c r="L329" s="330">
        <v>4.45</v>
      </c>
    </row>
    <row r="330" spans="1:12" ht="28.8" x14ac:dyDescent="0.3">
      <c r="A330" s="17"/>
      <c r="B330" s="18"/>
      <c r="C330" s="331"/>
      <c r="D330" s="368" t="s">
        <v>43</v>
      </c>
      <c r="E330" s="328" t="s">
        <v>134</v>
      </c>
      <c r="F330" s="329">
        <v>50</v>
      </c>
      <c r="G330" s="329">
        <v>1.68</v>
      </c>
      <c r="H330" s="329">
        <v>1.98</v>
      </c>
      <c r="I330" s="329">
        <v>46.38</v>
      </c>
      <c r="J330" s="329">
        <v>210</v>
      </c>
      <c r="K330" s="329" t="s">
        <v>42</v>
      </c>
      <c r="L330" s="330">
        <v>15</v>
      </c>
    </row>
    <row r="331" spans="1:12" ht="14.4" x14ac:dyDescent="0.3">
      <c r="A331" s="17"/>
      <c r="B331" s="18"/>
      <c r="C331" s="183"/>
      <c r="D331" s="333" t="s">
        <v>26</v>
      </c>
      <c r="E331" s="325" t="s">
        <v>165</v>
      </c>
      <c r="F331" s="326">
        <v>200</v>
      </c>
      <c r="G331" s="326">
        <v>1.8</v>
      </c>
      <c r="H331" s="326">
        <v>0.2</v>
      </c>
      <c r="I331" s="326">
        <v>19</v>
      </c>
      <c r="J331" s="326">
        <v>90</v>
      </c>
      <c r="K331" s="326" t="s">
        <v>42</v>
      </c>
      <c r="L331" s="161">
        <v>67.08</v>
      </c>
    </row>
    <row r="332" spans="1:12" ht="14.4" x14ac:dyDescent="0.3">
      <c r="A332" s="17"/>
      <c r="B332" s="18"/>
      <c r="C332" s="183"/>
      <c r="D332" s="333"/>
      <c r="E332" s="325"/>
      <c r="F332" s="326"/>
      <c r="G332" s="326"/>
      <c r="H332" s="326"/>
      <c r="I332" s="326"/>
      <c r="J332" s="326"/>
      <c r="K332" s="326"/>
      <c r="L332" s="161"/>
    </row>
    <row r="333" spans="1:12" ht="15" thickBot="1" x14ac:dyDescent="0.35">
      <c r="A333" s="126"/>
      <c r="B333" s="127"/>
      <c r="C333" s="335"/>
      <c r="D333" s="341" t="s">
        <v>27</v>
      </c>
      <c r="E333" s="351"/>
      <c r="F333" s="337">
        <f>F329+F330+F331</f>
        <v>450</v>
      </c>
      <c r="G333" s="337">
        <f>G329+G330+G331</f>
        <v>3.6799999999999997</v>
      </c>
      <c r="H333" s="337">
        <f>H329+H330+H331</f>
        <v>2.2800000000000002</v>
      </c>
      <c r="I333" s="337">
        <f>I329+I330+I331</f>
        <v>71.98</v>
      </c>
      <c r="J333" s="337">
        <f>J329+J330+J331</f>
        <v>327.9</v>
      </c>
      <c r="K333" s="337"/>
      <c r="L333" s="338">
        <f>L329+L330+L331</f>
        <v>86.53</v>
      </c>
    </row>
    <row r="334" spans="1:12" ht="15" thickBot="1" x14ac:dyDescent="0.35">
      <c r="A334" s="342">
        <v>4</v>
      </c>
      <c r="B334" s="343">
        <v>3</v>
      </c>
      <c r="C334" s="421" t="s">
        <v>35</v>
      </c>
      <c r="D334" s="422"/>
      <c r="E334" s="344"/>
      <c r="F334" s="345">
        <f>F321+F328+F333</f>
        <v>1760</v>
      </c>
      <c r="G334" s="345">
        <f>G321+G328+G333</f>
        <v>77.330000000000013</v>
      </c>
      <c r="H334" s="345">
        <f>H321+H328+H333</f>
        <v>33.130000000000003</v>
      </c>
      <c r="I334" s="345">
        <f>I321+I328+I333</f>
        <v>208.15000000000003</v>
      </c>
      <c r="J334" s="345">
        <f>J321+J328+J333</f>
        <v>1458.37</v>
      </c>
      <c r="K334" s="345"/>
      <c r="L334" s="346">
        <v>393.25</v>
      </c>
    </row>
    <row r="335" spans="1:12" ht="14.4" x14ac:dyDescent="0.3">
      <c r="A335" s="402">
        <v>4</v>
      </c>
      <c r="B335" s="18">
        <v>4</v>
      </c>
      <c r="C335" s="367" t="s">
        <v>22</v>
      </c>
      <c r="D335" s="332" t="s">
        <v>23</v>
      </c>
      <c r="E335" s="328" t="s">
        <v>148</v>
      </c>
      <c r="F335" s="329">
        <v>200</v>
      </c>
      <c r="G335" s="329">
        <v>8.66</v>
      </c>
      <c r="H335" s="329">
        <v>4.9000000000000004</v>
      </c>
      <c r="I335" s="329">
        <v>35.840000000000003</v>
      </c>
      <c r="J335" s="329">
        <v>224</v>
      </c>
      <c r="K335" s="329" t="s">
        <v>64</v>
      </c>
      <c r="L335" s="330">
        <v>21.86</v>
      </c>
    </row>
    <row r="336" spans="1:12" ht="28.8" x14ac:dyDescent="0.3">
      <c r="A336" s="17"/>
      <c r="B336" s="18"/>
      <c r="C336" s="183"/>
      <c r="D336" s="333" t="s">
        <v>24</v>
      </c>
      <c r="E336" s="325" t="s">
        <v>38</v>
      </c>
      <c r="F336" s="326">
        <v>200</v>
      </c>
      <c r="G336" s="326">
        <v>0.2</v>
      </c>
      <c r="H336" s="326">
        <v>0</v>
      </c>
      <c r="I336" s="326">
        <v>6.4</v>
      </c>
      <c r="J336" s="326">
        <v>26.8</v>
      </c>
      <c r="K336" s="326" t="s">
        <v>41</v>
      </c>
      <c r="L336" s="161">
        <v>3.73</v>
      </c>
    </row>
    <row r="337" spans="1:12" ht="14.4" x14ac:dyDescent="0.3">
      <c r="A337" s="17"/>
      <c r="B337" s="18"/>
      <c r="C337" s="183"/>
      <c r="D337" s="333" t="s">
        <v>33</v>
      </c>
      <c r="E337" s="325" t="s">
        <v>111</v>
      </c>
      <c r="F337" s="326">
        <v>200</v>
      </c>
      <c r="G337" s="326">
        <v>1</v>
      </c>
      <c r="H337" s="326">
        <v>0.2</v>
      </c>
      <c r="I337" s="326">
        <v>20.2</v>
      </c>
      <c r="J337" s="326">
        <v>86.6</v>
      </c>
      <c r="K337" s="326" t="s">
        <v>42</v>
      </c>
      <c r="L337" s="161">
        <v>19</v>
      </c>
    </row>
    <row r="338" spans="1:12" ht="14.4" x14ac:dyDescent="0.3">
      <c r="A338" s="17"/>
      <c r="B338" s="18"/>
      <c r="C338" s="183"/>
      <c r="D338" s="333" t="s">
        <v>25</v>
      </c>
      <c r="E338" s="325" t="s">
        <v>149</v>
      </c>
      <c r="F338" s="326">
        <v>100</v>
      </c>
      <c r="G338" s="326">
        <v>8.5</v>
      </c>
      <c r="H338" s="326">
        <v>4.8</v>
      </c>
      <c r="I338" s="326">
        <v>58.85</v>
      </c>
      <c r="J338" s="326">
        <v>88</v>
      </c>
      <c r="K338" s="326" t="s">
        <v>42</v>
      </c>
      <c r="L338" s="161">
        <v>27</v>
      </c>
    </row>
    <row r="339" spans="1:12" ht="14.4" x14ac:dyDescent="0.3">
      <c r="A339" s="17"/>
      <c r="B339" s="18"/>
      <c r="C339" s="183"/>
      <c r="D339" s="327"/>
      <c r="E339" s="325"/>
      <c r="F339" s="326"/>
      <c r="G339" s="326"/>
      <c r="H339" s="326"/>
      <c r="I339" s="326"/>
      <c r="J339" s="326"/>
      <c r="K339" s="326"/>
      <c r="L339" s="161"/>
    </row>
    <row r="340" spans="1:12" ht="15" thickBot="1" x14ac:dyDescent="0.35">
      <c r="A340" s="126"/>
      <c r="B340" s="127"/>
      <c r="C340" s="128"/>
      <c r="D340" s="369" t="s">
        <v>27</v>
      </c>
      <c r="E340" s="244"/>
      <c r="F340" s="245">
        <f>F335+F336+F337+F338</f>
        <v>700</v>
      </c>
      <c r="G340" s="273">
        <f>G335+G336+G337+G338</f>
        <v>18.36</v>
      </c>
      <c r="H340" s="273">
        <f>H335+H336+H337+H338</f>
        <v>9.9</v>
      </c>
      <c r="I340" s="273">
        <f>I335+I336+I337+I338</f>
        <v>121.28999999999999</v>
      </c>
      <c r="J340" s="273">
        <f>J335+J336+J337+J338</f>
        <v>425.4</v>
      </c>
      <c r="K340" s="274"/>
      <c r="L340" s="131">
        <f>L335+L336+L337+L338</f>
        <v>71.59</v>
      </c>
    </row>
    <row r="341" spans="1:12" ht="14.4" x14ac:dyDescent="0.3">
      <c r="A341" s="17">
        <v>4</v>
      </c>
      <c r="B341" s="28">
        <v>4</v>
      </c>
      <c r="C341" s="19" t="s">
        <v>28</v>
      </c>
      <c r="D341" s="246" t="s">
        <v>29</v>
      </c>
      <c r="E341" s="237" t="s">
        <v>160</v>
      </c>
      <c r="F341" s="100">
        <v>50</v>
      </c>
      <c r="G341" s="100">
        <v>0.5</v>
      </c>
      <c r="H341" s="100">
        <v>0.1</v>
      </c>
      <c r="I341" s="100">
        <v>1.5</v>
      </c>
      <c r="J341" s="100">
        <v>8.5</v>
      </c>
      <c r="K341" s="100" t="s">
        <v>106</v>
      </c>
      <c r="L341" s="100">
        <v>7.78</v>
      </c>
    </row>
    <row r="342" spans="1:12" ht="28.8" x14ac:dyDescent="0.3">
      <c r="A342" s="17"/>
      <c r="B342" s="18"/>
      <c r="C342" s="19"/>
      <c r="D342" s="41" t="s">
        <v>30</v>
      </c>
      <c r="E342" s="66" t="s">
        <v>151</v>
      </c>
      <c r="F342" s="55">
        <v>250</v>
      </c>
      <c r="G342" s="55">
        <v>5.0999999999999996</v>
      </c>
      <c r="H342" s="55">
        <v>5.8</v>
      </c>
      <c r="I342" s="55">
        <v>10.8</v>
      </c>
      <c r="J342" s="55">
        <v>115.6</v>
      </c>
      <c r="K342" s="55" t="s">
        <v>75</v>
      </c>
      <c r="L342" s="55">
        <v>34.54</v>
      </c>
    </row>
    <row r="343" spans="1:12" ht="14.4" x14ac:dyDescent="0.3">
      <c r="A343" s="17"/>
      <c r="B343" s="18"/>
      <c r="C343" s="19"/>
      <c r="D343" s="41" t="s">
        <v>31</v>
      </c>
      <c r="E343" s="66" t="s">
        <v>99</v>
      </c>
      <c r="F343" s="55">
        <v>90</v>
      </c>
      <c r="G343" s="55">
        <v>17.2</v>
      </c>
      <c r="H343" s="55">
        <v>3.9</v>
      </c>
      <c r="I343" s="55">
        <v>12</v>
      </c>
      <c r="J343" s="55">
        <v>151.80000000000001</v>
      </c>
      <c r="K343" s="55" t="s">
        <v>100</v>
      </c>
      <c r="L343" s="55">
        <v>57.59</v>
      </c>
    </row>
    <row r="344" spans="1:12" ht="14.4" x14ac:dyDescent="0.3">
      <c r="A344" s="17"/>
      <c r="B344" s="18"/>
      <c r="C344" s="19"/>
      <c r="D344" s="41" t="s">
        <v>32</v>
      </c>
      <c r="E344" s="66" t="s">
        <v>154</v>
      </c>
      <c r="F344" s="55">
        <v>150</v>
      </c>
      <c r="G344" s="55">
        <v>5.66</v>
      </c>
      <c r="H344" s="55">
        <v>5.56</v>
      </c>
      <c r="I344" s="55">
        <v>29.04</v>
      </c>
      <c r="J344" s="55">
        <v>145</v>
      </c>
      <c r="K344" s="55" t="s">
        <v>52</v>
      </c>
      <c r="L344" s="55">
        <v>9.9</v>
      </c>
    </row>
    <row r="345" spans="1:12" ht="28.8" x14ac:dyDescent="0.3">
      <c r="A345" s="17"/>
      <c r="B345" s="18"/>
      <c r="C345" s="19"/>
      <c r="D345" s="41" t="s">
        <v>33</v>
      </c>
      <c r="E345" s="93" t="s">
        <v>152</v>
      </c>
      <c r="F345" s="55">
        <v>200</v>
      </c>
      <c r="G345" s="55">
        <v>0.24</v>
      </c>
      <c r="H345" s="55">
        <v>0.12</v>
      </c>
      <c r="I345" s="55">
        <v>18.52</v>
      </c>
      <c r="J345" s="55">
        <v>145.08000000000001</v>
      </c>
      <c r="K345" s="94" t="s">
        <v>59</v>
      </c>
      <c r="L345" s="55">
        <v>8.8000000000000007</v>
      </c>
    </row>
    <row r="346" spans="1:12" ht="14.4" x14ac:dyDescent="0.3">
      <c r="A346" s="17"/>
      <c r="B346" s="18"/>
      <c r="C346" s="19"/>
      <c r="D346" s="87" t="s">
        <v>34</v>
      </c>
      <c r="E346" s="66" t="s">
        <v>47</v>
      </c>
      <c r="F346" s="55">
        <v>40</v>
      </c>
      <c r="G346" s="55">
        <v>2.67</v>
      </c>
      <c r="H346" s="55">
        <v>0.53</v>
      </c>
      <c r="I346" s="55">
        <v>15.87</v>
      </c>
      <c r="J346" s="55">
        <v>78.27</v>
      </c>
      <c r="K346" s="55" t="s">
        <v>42</v>
      </c>
      <c r="L346" s="55">
        <v>2.8</v>
      </c>
    </row>
    <row r="347" spans="1:12" ht="14.4" x14ac:dyDescent="0.3">
      <c r="A347" s="17"/>
      <c r="B347" s="18"/>
      <c r="C347" s="19"/>
      <c r="D347" s="86"/>
      <c r="E347" s="83"/>
      <c r="F347" s="79"/>
      <c r="G347" s="79"/>
      <c r="H347" s="79"/>
      <c r="I347" s="79"/>
      <c r="J347" s="79"/>
      <c r="K347" s="80"/>
      <c r="L347" s="55"/>
    </row>
    <row r="348" spans="1:12" ht="15" thickBot="1" x14ac:dyDescent="0.35">
      <c r="A348" s="126"/>
      <c r="B348" s="127"/>
      <c r="C348" s="128"/>
      <c r="D348" s="239" t="s">
        <v>27</v>
      </c>
      <c r="E348" s="240"/>
      <c r="F348" s="130">
        <f>F341+F342+F343+F344+F345+F346</f>
        <v>780</v>
      </c>
      <c r="G348" s="241">
        <f>G341+G342+G343+G344+G345+G346</f>
        <v>31.369999999999997</v>
      </c>
      <c r="H348" s="241">
        <f>H341+H342+H343+H344+H345+H346</f>
        <v>16.009999999999998</v>
      </c>
      <c r="I348" s="241">
        <f>I341+I342+I343+I344+I345+I346</f>
        <v>87.73</v>
      </c>
      <c r="J348" s="241">
        <f>J341+J342+J343+J344+J345+J346</f>
        <v>644.25</v>
      </c>
      <c r="K348" s="242"/>
      <c r="L348" s="131">
        <f>L341+L342+L343+L344+L345+L346</f>
        <v>121.41</v>
      </c>
    </row>
    <row r="349" spans="1:12" ht="14.4" x14ac:dyDescent="0.3">
      <c r="A349" s="17">
        <v>4</v>
      </c>
      <c r="B349" s="18">
        <v>4</v>
      </c>
      <c r="C349" s="373" t="s">
        <v>120</v>
      </c>
      <c r="D349" s="376" t="s">
        <v>114</v>
      </c>
      <c r="E349" s="374" t="s">
        <v>133</v>
      </c>
      <c r="F349" s="211">
        <v>290</v>
      </c>
      <c r="G349" s="206">
        <v>7.3</v>
      </c>
      <c r="H349" s="206">
        <v>6.5</v>
      </c>
      <c r="I349" s="206">
        <v>38.5</v>
      </c>
      <c r="J349" s="206">
        <v>241.8</v>
      </c>
      <c r="K349" s="375" t="s">
        <v>42</v>
      </c>
      <c r="L349" s="100">
        <v>112.5</v>
      </c>
    </row>
    <row r="350" spans="1:12" ht="28.8" x14ac:dyDescent="0.3">
      <c r="A350" s="17"/>
      <c r="B350" s="18"/>
      <c r="C350" s="19"/>
      <c r="D350" s="281" t="s">
        <v>43</v>
      </c>
      <c r="E350" s="372" t="s">
        <v>155</v>
      </c>
      <c r="F350" s="89">
        <v>76</v>
      </c>
      <c r="G350" s="135">
        <v>1.68</v>
      </c>
      <c r="H350" s="135">
        <v>1.98</v>
      </c>
      <c r="I350" s="135">
        <v>46.38</v>
      </c>
      <c r="J350" s="135">
        <v>210</v>
      </c>
      <c r="K350" s="371" t="s">
        <v>42</v>
      </c>
      <c r="L350" s="55">
        <v>34</v>
      </c>
    </row>
    <row r="351" spans="1:12" ht="28.8" x14ac:dyDescent="0.3">
      <c r="A351" s="17"/>
      <c r="B351" s="18"/>
      <c r="C351" s="19"/>
      <c r="D351" s="281" t="s">
        <v>43</v>
      </c>
      <c r="E351" s="372" t="s">
        <v>147</v>
      </c>
      <c r="F351" s="89">
        <v>28</v>
      </c>
      <c r="G351" s="135">
        <v>1.68</v>
      </c>
      <c r="H351" s="135">
        <v>1.98</v>
      </c>
      <c r="I351" s="135">
        <v>46.38</v>
      </c>
      <c r="J351" s="135">
        <v>210</v>
      </c>
      <c r="K351" s="371" t="s">
        <v>42</v>
      </c>
      <c r="L351" s="55">
        <v>18</v>
      </c>
    </row>
    <row r="352" spans="1:12" ht="14.4" x14ac:dyDescent="0.3">
      <c r="A352" s="17"/>
      <c r="B352" s="18"/>
      <c r="C352" s="19"/>
      <c r="D352" s="370"/>
      <c r="E352" s="372"/>
      <c r="F352" s="89"/>
      <c r="G352" s="135"/>
      <c r="H352" s="135"/>
      <c r="I352" s="135"/>
      <c r="J352" s="135"/>
      <c r="K352" s="371"/>
      <c r="L352" s="55"/>
    </row>
    <row r="353" spans="1:12" ht="14.4" x14ac:dyDescent="0.3">
      <c r="A353" s="17"/>
      <c r="B353" s="18"/>
      <c r="C353" s="19"/>
      <c r="D353" s="377" t="s">
        <v>27</v>
      </c>
      <c r="E353" s="73"/>
      <c r="F353" s="89">
        <f>F349+F350+F351</f>
        <v>394</v>
      </c>
      <c r="G353" s="135">
        <f>G349+G350+G351</f>
        <v>10.66</v>
      </c>
      <c r="H353" s="135">
        <f>H349+H350+H351</f>
        <v>10.46</v>
      </c>
      <c r="I353" s="135">
        <f>I349+I350+I351</f>
        <v>131.26</v>
      </c>
      <c r="J353" s="135">
        <f>J349+J350+J351</f>
        <v>661.8</v>
      </c>
      <c r="K353" s="371"/>
      <c r="L353" s="55">
        <f>L349+L350+L351</f>
        <v>164.5</v>
      </c>
    </row>
    <row r="354" spans="1:12" ht="15" thickBot="1" x14ac:dyDescent="0.3">
      <c r="A354" s="25">
        <v>4</v>
      </c>
      <c r="B354" s="26">
        <v>4</v>
      </c>
      <c r="C354" s="417" t="s">
        <v>35</v>
      </c>
      <c r="D354" s="418"/>
      <c r="E354" s="38"/>
      <c r="F354" s="51">
        <f>F340+F348+F353</f>
        <v>1874</v>
      </c>
      <c r="G354" s="27">
        <f>G340+G348+G353</f>
        <v>60.39</v>
      </c>
      <c r="H354" s="27">
        <f>H340+H348+H353</f>
        <v>36.369999999999997</v>
      </c>
      <c r="I354" s="27">
        <f>I340+I348+I353</f>
        <v>340.28</v>
      </c>
      <c r="J354" s="27">
        <f>J340+J348+J353</f>
        <v>1731.45</v>
      </c>
      <c r="K354" s="378"/>
      <c r="L354" s="379">
        <v>393.25</v>
      </c>
    </row>
    <row r="355" spans="1:12" ht="15" thickBot="1" x14ac:dyDescent="0.35">
      <c r="A355" s="401">
        <v>4</v>
      </c>
      <c r="B355" s="15">
        <v>5</v>
      </c>
      <c r="C355" s="16" t="s">
        <v>22</v>
      </c>
      <c r="D355" s="41" t="s">
        <v>23</v>
      </c>
      <c r="E355" s="39" t="s">
        <v>60</v>
      </c>
      <c r="F355" s="37">
        <v>200</v>
      </c>
      <c r="G355" s="35">
        <v>8.3000000000000007</v>
      </c>
      <c r="H355" s="35" t="s">
        <v>62</v>
      </c>
      <c r="I355" s="35" t="s">
        <v>63</v>
      </c>
      <c r="J355" s="35">
        <v>274.89999999999998</v>
      </c>
      <c r="K355" s="37" t="s">
        <v>64</v>
      </c>
      <c r="L355" s="55">
        <v>20.94</v>
      </c>
    </row>
    <row r="356" spans="1:12" ht="20.25" customHeight="1" x14ac:dyDescent="0.3">
      <c r="A356" s="17"/>
      <c r="B356" s="18"/>
      <c r="C356" s="19"/>
      <c r="D356" s="50" t="s">
        <v>24</v>
      </c>
      <c r="E356" s="66" t="s">
        <v>38</v>
      </c>
      <c r="F356" s="55">
        <v>200</v>
      </c>
      <c r="G356" s="54">
        <v>0.2</v>
      </c>
      <c r="H356" s="54">
        <v>0</v>
      </c>
      <c r="I356" s="54">
        <v>6.4</v>
      </c>
      <c r="J356" s="54">
        <v>26.8</v>
      </c>
      <c r="K356" s="55" t="s">
        <v>41</v>
      </c>
      <c r="L356" s="55">
        <v>2.5099999999999998</v>
      </c>
    </row>
    <row r="357" spans="1:12" ht="14.4" x14ac:dyDescent="0.3">
      <c r="A357" s="17"/>
      <c r="B357" s="18"/>
      <c r="C357" s="19"/>
      <c r="D357" s="41" t="s">
        <v>25</v>
      </c>
      <c r="E357" s="66" t="s">
        <v>149</v>
      </c>
      <c r="F357" s="55">
        <v>100</v>
      </c>
      <c r="G357" s="54">
        <v>8.5</v>
      </c>
      <c r="H357" s="54">
        <v>4.8</v>
      </c>
      <c r="I357" s="54">
        <v>58.85</v>
      </c>
      <c r="J357" s="54">
        <v>88</v>
      </c>
      <c r="K357" s="55" t="s">
        <v>42</v>
      </c>
      <c r="L357" s="55">
        <v>27</v>
      </c>
    </row>
    <row r="358" spans="1:12" ht="14.4" x14ac:dyDescent="0.3">
      <c r="A358" s="17"/>
      <c r="B358" s="18"/>
      <c r="C358" s="19"/>
      <c r="D358" s="44" t="s">
        <v>26</v>
      </c>
      <c r="E358" s="95" t="s">
        <v>137</v>
      </c>
      <c r="F358" s="55">
        <v>200</v>
      </c>
      <c r="G358" s="54">
        <v>1.8</v>
      </c>
      <c r="H358" s="54">
        <v>0.2</v>
      </c>
      <c r="I358" s="54">
        <v>18</v>
      </c>
      <c r="J358" s="54">
        <v>88</v>
      </c>
      <c r="K358" s="55" t="s">
        <v>42</v>
      </c>
      <c r="L358" s="55">
        <v>51.38</v>
      </c>
    </row>
    <row r="359" spans="1:12" ht="15" thickBot="1" x14ac:dyDescent="0.35">
      <c r="A359" s="126"/>
      <c r="B359" s="127"/>
      <c r="C359" s="128"/>
      <c r="D359" s="239" t="s">
        <v>27</v>
      </c>
      <c r="E359" s="240"/>
      <c r="F359" s="130">
        <f>F355+F356+F357+F358</f>
        <v>700</v>
      </c>
      <c r="G359" s="241">
        <f>G355+G356+G357+G358</f>
        <v>18.8</v>
      </c>
      <c r="H359" s="241">
        <f>H355+H356+H357+H358</f>
        <v>15.099999999999998</v>
      </c>
      <c r="I359" s="241">
        <f>I355+I356+I357+I358</f>
        <v>120.85</v>
      </c>
      <c r="J359" s="241">
        <f>J355+J356+J357+J358</f>
        <v>477.7</v>
      </c>
      <c r="K359" s="242"/>
      <c r="L359" s="131">
        <f>L355+L356+L357+L358</f>
        <v>101.83000000000001</v>
      </c>
    </row>
    <row r="360" spans="1:12" ht="17.25" customHeight="1" x14ac:dyDescent="0.3">
      <c r="A360" s="17">
        <f>A355</f>
        <v>4</v>
      </c>
      <c r="B360" s="28">
        <f>B355</f>
        <v>5</v>
      </c>
      <c r="C360" s="19" t="s">
        <v>28</v>
      </c>
      <c r="D360" s="246" t="s">
        <v>29</v>
      </c>
      <c r="E360" s="237" t="s">
        <v>82</v>
      </c>
      <c r="F360" s="100">
        <v>60</v>
      </c>
      <c r="G360" s="99">
        <v>1</v>
      </c>
      <c r="H360" s="99">
        <v>6.1</v>
      </c>
      <c r="I360" s="99">
        <v>5.8</v>
      </c>
      <c r="J360" s="99">
        <v>81.5</v>
      </c>
      <c r="K360" s="100" t="s">
        <v>85</v>
      </c>
      <c r="L360" s="100">
        <v>5.97</v>
      </c>
    </row>
    <row r="361" spans="1:12" ht="28.8" x14ac:dyDescent="0.3">
      <c r="A361" s="17"/>
      <c r="B361" s="18"/>
      <c r="C361" s="19"/>
      <c r="D361" s="41" t="s">
        <v>30</v>
      </c>
      <c r="E361" s="95" t="s">
        <v>141</v>
      </c>
      <c r="F361" s="55">
        <v>250</v>
      </c>
      <c r="G361" s="54">
        <v>4.8</v>
      </c>
      <c r="H361" s="54">
        <v>2.2000000000000002</v>
      </c>
      <c r="I361" s="54">
        <v>15.5</v>
      </c>
      <c r="J361" s="54">
        <v>100.9</v>
      </c>
      <c r="K361" s="55" t="s">
        <v>142</v>
      </c>
      <c r="L361" s="55">
        <v>35.76</v>
      </c>
    </row>
    <row r="362" spans="1:12" ht="14.4" x14ac:dyDescent="0.3">
      <c r="A362" s="17"/>
      <c r="B362" s="18"/>
      <c r="C362" s="19"/>
      <c r="D362" s="41" t="s">
        <v>31</v>
      </c>
      <c r="E362" s="66" t="s">
        <v>176</v>
      </c>
      <c r="F362" s="55">
        <v>90</v>
      </c>
      <c r="G362" s="54">
        <v>25.3</v>
      </c>
      <c r="H362" s="54">
        <v>5.6</v>
      </c>
      <c r="I362" s="54">
        <v>0.4</v>
      </c>
      <c r="J362" s="54">
        <v>158</v>
      </c>
      <c r="K362" s="55">
        <v>412</v>
      </c>
      <c r="L362" s="55">
        <v>44.6</v>
      </c>
    </row>
    <row r="363" spans="1:12" ht="14.4" x14ac:dyDescent="0.3">
      <c r="A363" s="17"/>
      <c r="B363" s="18"/>
      <c r="C363" s="19"/>
      <c r="D363" s="41" t="s">
        <v>32</v>
      </c>
      <c r="E363" s="95" t="s">
        <v>154</v>
      </c>
      <c r="F363" s="55">
        <v>150</v>
      </c>
      <c r="G363" s="54">
        <v>5.66</v>
      </c>
      <c r="H363" s="54">
        <v>5.56</v>
      </c>
      <c r="I363" s="54">
        <v>29.04</v>
      </c>
      <c r="J363" s="54">
        <v>145</v>
      </c>
      <c r="K363" s="55" t="s">
        <v>52</v>
      </c>
      <c r="L363" s="55">
        <v>9.9</v>
      </c>
    </row>
    <row r="364" spans="1:12" ht="28.8" x14ac:dyDescent="0.3">
      <c r="A364" s="17"/>
      <c r="B364" s="18"/>
      <c r="C364" s="19"/>
      <c r="D364" s="41" t="s">
        <v>89</v>
      </c>
      <c r="E364" s="66" t="s">
        <v>84</v>
      </c>
      <c r="F364" s="55">
        <v>50</v>
      </c>
      <c r="G364" s="54">
        <v>1.4</v>
      </c>
      <c r="H364" s="54">
        <v>1.9</v>
      </c>
      <c r="I364" s="54">
        <v>2.2000000000000002</v>
      </c>
      <c r="J364" s="54">
        <v>31.2</v>
      </c>
      <c r="K364" s="55" t="s">
        <v>87</v>
      </c>
      <c r="L364" s="55">
        <v>1.82</v>
      </c>
    </row>
    <row r="365" spans="1:12" ht="28.8" x14ac:dyDescent="0.3">
      <c r="A365" s="17"/>
      <c r="B365" s="18"/>
      <c r="C365" s="19"/>
      <c r="D365" s="20" t="s">
        <v>33</v>
      </c>
      <c r="E365" s="66" t="s">
        <v>74</v>
      </c>
      <c r="F365" s="55">
        <v>200</v>
      </c>
      <c r="G365" s="54">
        <v>0.2</v>
      </c>
      <c r="H365" s="54">
        <v>0.1</v>
      </c>
      <c r="I365" s="54">
        <v>9.9</v>
      </c>
      <c r="J365" s="54">
        <v>41.6</v>
      </c>
      <c r="K365" s="55" t="s">
        <v>77</v>
      </c>
      <c r="L365" s="55">
        <v>5.85</v>
      </c>
    </row>
    <row r="366" spans="1:12" ht="14.4" x14ac:dyDescent="0.3">
      <c r="A366" s="17"/>
      <c r="B366" s="18"/>
      <c r="C366" s="19"/>
      <c r="D366" s="90" t="s">
        <v>34</v>
      </c>
      <c r="E366" s="45" t="s">
        <v>47</v>
      </c>
      <c r="F366" s="46">
        <v>40</v>
      </c>
      <c r="G366" s="47">
        <v>2.67</v>
      </c>
      <c r="H366" s="47">
        <v>0.53</v>
      </c>
      <c r="I366" s="47">
        <v>15.87</v>
      </c>
      <c r="J366" s="47">
        <v>78.27</v>
      </c>
      <c r="K366" s="48" t="s">
        <v>42</v>
      </c>
      <c r="L366" s="55">
        <v>2.8</v>
      </c>
    </row>
    <row r="367" spans="1:12" ht="14.4" x14ac:dyDescent="0.3">
      <c r="A367" s="17"/>
      <c r="B367" s="18"/>
      <c r="C367" s="19"/>
      <c r="D367" s="90"/>
      <c r="E367" s="45"/>
      <c r="F367" s="46"/>
      <c r="G367" s="47"/>
      <c r="H367" s="47"/>
      <c r="I367" s="47"/>
      <c r="J367" s="47"/>
      <c r="K367" s="48"/>
      <c r="L367" s="55"/>
    </row>
    <row r="368" spans="1:12" ht="15" thickBot="1" x14ac:dyDescent="0.35">
      <c r="A368" s="126"/>
      <c r="B368" s="127"/>
      <c r="C368" s="128"/>
      <c r="D368" s="382" t="s">
        <v>27</v>
      </c>
      <c r="E368" s="383"/>
      <c r="F368" s="384">
        <f>F360+F361+F362+F363+F364+F365+F366</f>
        <v>840</v>
      </c>
      <c r="G368" s="385">
        <f>G360+G361+G362+G363+G364+G365+G366</f>
        <v>41.030000000000008</v>
      </c>
      <c r="H368" s="385">
        <f>H360+H361+H362+H363+H364+H365+H366</f>
        <v>21.990000000000002</v>
      </c>
      <c r="I368" s="385">
        <f>I360+I361+I362+I363+I364+I365+I366</f>
        <v>78.709999999999994</v>
      </c>
      <c r="J368" s="385">
        <f>J360+J361+J362+J363+J364+J365+J366</f>
        <v>636.47</v>
      </c>
      <c r="K368" s="386"/>
      <c r="L368" s="131">
        <f>L360+L361+L362+L363+L364+L365+L366</f>
        <v>106.69999999999999</v>
      </c>
    </row>
    <row r="369" spans="1:12" ht="28.8" x14ac:dyDescent="0.3">
      <c r="A369" s="17">
        <v>4</v>
      </c>
      <c r="B369" s="18">
        <v>5</v>
      </c>
      <c r="C369" s="373" t="s">
        <v>120</v>
      </c>
      <c r="D369" s="380" t="s">
        <v>24</v>
      </c>
      <c r="E369" s="45" t="s">
        <v>38</v>
      </c>
      <c r="F369" s="46">
        <v>200</v>
      </c>
      <c r="G369" s="46">
        <v>0.2</v>
      </c>
      <c r="H369" s="46">
        <v>0</v>
      </c>
      <c r="I369" s="46">
        <v>6.4</v>
      </c>
      <c r="J369" s="46">
        <v>26.8</v>
      </c>
      <c r="K369" s="381" t="s">
        <v>41</v>
      </c>
      <c r="L369" s="100">
        <v>3.73</v>
      </c>
    </row>
    <row r="370" spans="1:12" ht="28.8" x14ac:dyDescent="0.3">
      <c r="A370" s="17"/>
      <c r="B370" s="18"/>
      <c r="C370" s="19"/>
      <c r="D370" s="387" t="s">
        <v>43</v>
      </c>
      <c r="E370" s="45" t="s">
        <v>128</v>
      </c>
      <c r="F370" s="46">
        <v>75</v>
      </c>
      <c r="G370" s="47">
        <v>6.59</v>
      </c>
      <c r="H370" s="47">
        <v>10.39</v>
      </c>
      <c r="I370" s="47">
        <v>35.81</v>
      </c>
      <c r="J370" s="47">
        <v>394.8</v>
      </c>
      <c r="K370" s="48" t="s">
        <v>42</v>
      </c>
      <c r="L370" s="55">
        <v>27.25</v>
      </c>
    </row>
    <row r="371" spans="1:12" ht="28.8" x14ac:dyDescent="0.3">
      <c r="A371" s="17"/>
      <c r="B371" s="18"/>
      <c r="C371" s="19"/>
      <c r="D371" s="387" t="s">
        <v>43</v>
      </c>
      <c r="E371" s="45" t="s">
        <v>146</v>
      </c>
      <c r="F371" s="46">
        <v>30</v>
      </c>
      <c r="G371" s="47">
        <v>2.2999999999999998</v>
      </c>
      <c r="H371" s="47">
        <v>2.9</v>
      </c>
      <c r="I371" s="47">
        <v>22.3</v>
      </c>
      <c r="J371" s="47">
        <v>124.7</v>
      </c>
      <c r="K371" s="48" t="s">
        <v>42</v>
      </c>
      <c r="L371" s="55">
        <v>18</v>
      </c>
    </row>
    <row r="372" spans="1:12" ht="28.8" x14ac:dyDescent="0.3">
      <c r="A372" s="17"/>
      <c r="B372" s="18"/>
      <c r="C372" s="19"/>
      <c r="D372" s="387" t="s">
        <v>43</v>
      </c>
      <c r="E372" s="388" t="s">
        <v>189</v>
      </c>
      <c r="F372" s="46">
        <v>38</v>
      </c>
      <c r="G372" s="47">
        <v>0.84</v>
      </c>
      <c r="H372" s="47">
        <v>0.99</v>
      </c>
      <c r="I372" s="47">
        <v>23.19</v>
      </c>
      <c r="J372" s="47">
        <v>105</v>
      </c>
      <c r="K372" s="48" t="s">
        <v>42</v>
      </c>
      <c r="L372" s="55">
        <v>17</v>
      </c>
    </row>
    <row r="373" spans="1:12" ht="14.4" x14ac:dyDescent="0.3">
      <c r="A373" s="17"/>
      <c r="B373" s="18"/>
      <c r="C373" s="19"/>
      <c r="D373" s="86" t="s">
        <v>26</v>
      </c>
      <c r="E373" s="49" t="s">
        <v>140</v>
      </c>
      <c r="F373" s="47">
        <v>250</v>
      </c>
      <c r="G373" s="47">
        <v>2.75</v>
      </c>
      <c r="H373" s="47">
        <v>0.75</v>
      </c>
      <c r="I373" s="47">
        <v>22.25</v>
      </c>
      <c r="J373" s="47">
        <v>110</v>
      </c>
      <c r="K373" s="48" t="s">
        <v>42</v>
      </c>
      <c r="L373" s="55">
        <v>82.99</v>
      </c>
    </row>
    <row r="374" spans="1:12" ht="14.4" x14ac:dyDescent="0.3">
      <c r="A374" s="17"/>
      <c r="B374" s="18"/>
      <c r="C374" s="19"/>
      <c r="D374" s="86"/>
      <c r="E374" s="49"/>
      <c r="F374" s="47"/>
      <c r="G374" s="47"/>
      <c r="H374" s="47"/>
      <c r="I374" s="47"/>
      <c r="J374" s="47"/>
      <c r="K374" s="48"/>
      <c r="L374" s="55"/>
    </row>
    <row r="375" spans="1:12" ht="14.4" x14ac:dyDescent="0.3">
      <c r="A375" s="21"/>
      <c r="B375" s="22"/>
      <c r="C375" s="23"/>
      <c r="D375" s="75" t="s">
        <v>27</v>
      </c>
      <c r="E375" s="40"/>
      <c r="F375" s="33">
        <f>F369+F370+F371+F372+F373</f>
        <v>593</v>
      </c>
      <c r="G375" s="35">
        <f>G369+G370+G371+G372+G373</f>
        <v>12.68</v>
      </c>
      <c r="H375" s="35">
        <f>H369+H370+H371+H372+H373</f>
        <v>15.030000000000001</v>
      </c>
      <c r="I375" s="35">
        <f>I369+I370+I371+I372+I373</f>
        <v>109.95</v>
      </c>
      <c r="J375" s="35">
        <f>J369+J370+J371+J372+J373</f>
        <v>761.30000000000007</v>
      </c>
      <c r="K375" s="36"/>
      <c r="L375" s="55">
        <f>L369+L370+L371+L372+L373</f>
        <v>148.97</v>
      </c>
    </row>
    <row r="376" spans="1:12" ht="15" thickBot="1" x14ac:dyDescent="0.3">
      <c r="A376" s="25">
        <f>A355</f>
        <v>4</v>
      </c>
      <c r="B376" s="26">
        <f>B355</f>
        <v>5</v>
      </c>
      <c r="C376" s="417" t="s">
        <v>35</v>
      </c>
      <c r="D376" s="418"/>
      <c r="E376" s="38"/>
      <c r="F376" s="51">
        <f>F359+F368+F375</f>
        <v>2133</v>
      </c>
      <c r="G376" s="27">
        <f>G359+G368+G375</f>
        <v>72.510000000000019</v>
      </c>
      <c r="H376" s="27">
        <f>H359+H368+H375</f>
        <v>52.120000000000005</v>
      </c>
      <c r="I376" s="27">
        <f>I359+I368+I375</f>
        <v>309.51</v>
      </c>
      <c r="J376" s="27">
        <f>J359+J368+J375</f>
        <v>1875.4700000000003</v>
      </c>
      <c r="K376" s="389"/>
      <c r="L376" s="390">
        <v>393.25</v>
      </c>
    </row>
    <row r="377" spans="1:12" ht="15" customHeight="1" thickBot="1" x14ac:dyDescent="0.3">
      <c r="A377" s="30"/>
      <c r="B377" s="31"/>
      <c r="C377" s="425" t="s">
        <v>36</v>
      </c>
      <c r="D377" s="426"/>
      <c r="E377" s="427"/>
      <c r="F377" s="391">
        <f>F28+F47+F63+F82+F101+F125+F142+F164+F186+F206+F227+F251+F272+F293+F315+F334+F354+F376</f>
        <v>34121</v>
      </c>
      <c r="G377" s="391">
        <f>G28+G47+G63+G82+G101+G125+G142+G164+G186+G206+G227+G251+G272+G293+G315+G334+G354+G376</f>
        <v>1325.42</v>
      </c>
      <c r="H377" s="391">
        <f>H28+H47+H63+H82+H101+H125+H142+H164+H186+H206+H227+H251+H272+H293+H315+H334+H354+H376</f>
        <v>905.12999999999988</v>
      </c>
      <c r="I377" s="391">
        <f>I28+I47+I63+I82+I101+I125+I142+I164+I186+I206+I227+I251+I272+I293+I315+I334+I354+I376</f>
        <v>4985.6099999999997</v>
      </c>
      <c r="J377" s="391">
        <f>J28+J47+J63+J82+J101+J125+J142+J164+J186+J206+J227+J251+J272+J293+J315+J334+J354+J376</f>
        <v>31491.760000000002</v>
      </c>
      <c r="K377" s="32"/>
      <c r="L377" s="392">
        <f>L28+L47+L63+L82+L101+L125+L142+L164+L186+L206+L227+L251+L272+L293+L315+L334+L354+L376</f>
        <v>7078.5</v>
      </c>
    </row>
  </sheetData>
  <mergeCells count="22">
    <mergeCell ref="C334:D334"/>
    <mergeCell ref="C101:D101"/>
    <mergeCell ref="C125:D125"/>
    <mergeCell ref="C47:D47"/>
    <mergeCell ref="C377:E377"/>
    <mergeCell ref="C142:D142"/>
    <mergeCell ref="C164:D164"/>
    <mergeCell ref="C354:D354"/>
    <mergeCell ref="C376:D376"/>
    <mergeCell ref="C186:D186"/>
    <mergeCell ref="C206:D206"/>
    <mergeCell ref="C227:D227"/>
    <mergeCell ref="C251:D251"/>
    <mergeCell ref="C272:D272"/>
    <mergeCell ref="C293:D293"/>
    <mergeCell ref="C315:D315"/>
    <mergeCell ref="C1:E1"/>
    <mergeCell ref="H1:K1"/>
    <mergeCell ref="H2:K2"/>
    <mergeCell ref="C63:D63"/>
    <mergeCell ref="C82:D82"/>
    <mergeCell ref="C28:D28"/>
  </mergeCells>
  <pageMargins left="0.70000004768371604" right="0.70000004768371604" top="0.75" bottom="0.75" header="0.30000001192092901" footer="0.30000001192092901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2023-10-17T05:22:18Z</cp:lastPrinted>
  <dcterms:modified xsi:type="dcterms:W3CDTF">2025-05-30T11:30:36Z</dcterms:modified>
</cp:coreProperties>
</file>